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styna.walinska\Desktop\tworzone zarządzenia\36.2019 Procedura wnioskowania i realizacji zakupów towarów i usług\"/>
    </mc:Choice>
  </mc:AlternateContent>
  <bookViews>
    <workbookView xWindow="0" yWindow="0" windowWidth="28800" windowHeight="11700" tabRatio="210"/>
  </bookViews>
  <sheets>
    <sheet name="Zapotrrzebowanie" sheetId="3" r:id="rId1"/>
    <sheet name="dane" sheetId="4" state="hidden" r:id="rId2"/>
  </sheets>
  <definedNames>
    <definedName name="Branzysta">BR[]</definedName>
    <definedName name="dzial_merytoryczny">DM[dzial_merytoryczny]</definedName>
    <definedName name="dzial_realizujacy">DR[dzial_realizujacy]</definedName>
    <definedName name="kategoria_zakupowa">KZ[kategoria_zakupowa]</definedName>
    <definedName name="_xlnm.Print_Area" localSheetId="0">Zapotrrzebowanie!$B$2:$N$37</definedName>
    <definedName name="zrodlo_finansowania">ZF[zrodlo_finansowania]</definedName>
  </definedNames>
  <calcPr calcId="162913"/>
  <customWorkbookViews>
    <customWorkbookView name="Uniwersytet Medyczny - Widok osobisty" guid="{F971B24D-9A38-41B9-A922-639AE6ED8F34}" mergeInterval="0" personalView="1" maximized="1" windowWidth="1492" windowHeight="830" activeSheetId="3"/>
  </customWorkbookViews>
</workbook>
</file>

<file path=xl/calcChain.xml><?xml version="1.0" encoding="utf-8"?>
<calcChain xmlns="http://schemas.openxmlformats.org/spreadsheetml/2006/main">
  <c r="L17" i="3" l="1"/>
  <c r="L18" i="3"/>
  <c r="L19" i="3"/>
  <c r="L20" i="3"/>
  <c r="L21" i="3"/>
  <c r="L22" i="3"/>
  <c r="L23" i="3"/>
  <c r="L24" i="3"/>
  <c r="L25" i="3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1" i="4" s="1"/>
  <c r="L16" i="3" s="1"/>
  <c r="AD1" i="4"/>
  <c r="J30" i="3" s="1"/>
  <c r="A1" i="4" l="1"/>
  <c r="C1" i="4" l="1"/>
  <c r="H1" i="4" s="1"/>
  <c r="E1" i="4"/>
  <c r="D9" i="3" s="1"/>
  <c r="D1" i="4"/>
  <c r="P1" i="4" s="1"/>
  <c r="Q1" i="4" s="1"/>
  <c r="B1" i="4"/>
  <c r="I1" i="4" l="1"/>
  <c r="L1" i="4"/>
  <c r="M1" i="4" l="1"/>
  <c r="E7" i="3" s="1"/>
  <c r="M17" i="3"/>
  <c r="M18" i="3"/>
  <c r="M19" i="3"/>
  <c r="M20" i="3"/>
  <c r="M21" i="3"/>
  <c r="M22" i="3"/>
  <c r="M23" i="3"/>
  <c r="M24" i="3"/>
  <c r="M25" i="3"/>
  <c r="M16" i="3"/>
  <c r="M3" i="3"/>
  <c r="M26" i="3" l="1"/>
</calcChain>
</file>

<file path=xl/comments1.xml><?xml version="1.0" encoding="utf-8"?>
<comments xmlns="http://schemas.openxmlformats.org/spreadsheetml/2006/main">
  <authors>
    <author>Informacja dotycząca pola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Jednostka wnioskująca - 
Proszę wpisać pełną nazwę jednostki wnioskującej.
</t>
        </r>
        <r>
          <rPr>
            <sz val="9"/>
            <color indexed="81"/>
            <rFont val="Tahoma"/>
            <family val="2"/>
            <charset val="238"/>
          </rPr>
          <t>Informacje dodatkowe należy podać w polach poniżej:
- Zakupy należy przekazać do działu
- Osoba do kontaktu (imię, nazwisko, telefon)</t>
        </r>
        <r>
          <rPr>
            <b/>
            <sz val="9"/>
            <color indexed="81"/>
            <rFont val="Tahoma"/>
            <family val="2"/>
            <charset val="238"/>
          </rPr>
          <t xml:space="preserve">
Zapotrzebowanie należy wypełnić komputerowo. 
Osoba wnioskująca wypełnia pola zaznaczone na żółto.
</t>
        </r>
        <r>
          <rPr>
            <sz val="9"/>
            <color indexed="81"/>
            <rFont val="Tahoma"/>
            <family val="2"/>
            <charset val="238"/>
          </rPr>
          <t>Zapotrzebowanie należy składać bezpośrednio do działu realizującego zakup lub Kancelarię Ogólną UMB.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Istnieje możliwość składania zapotrzebowań w formie elektroniczne poprzez system EZD http://ezd.umb.edu.pl.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Numer zapotrzebowania 
- dla zapotrzebowań projektowych należy wpisać numer zapotrzebowania z programu SIMPLE - wypełnia osoba wprowadzająca zapotrzebowanie do programu komputerowego
- dla zapotrzebowań finansowanych ze środków UMB - numer wewnętrzy zapotrzebowania w jednostce wnioskującej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Kategorie zakupowee - </t>
        </r>
        <r>
          <rPr>
            <sz val="9"/>
            <color indexed="81"/>
            <rFont val="Tahoma"/>
            <family val="2"/>
            <charset val="238"/>
          </rPr>
          <t xml:space="preserve">grupy towarów i usług posiadające wspólne cechy i przypisane do jednego działu realizującego. 
</t>
        </r>
        <r>
          <rPr>
            <b/>
            <sz val="9"/>
            <color indexed="81"/>
            <rFont val="Tahoma"/>
            <family val="2"/>
            <charset val="238"/>
          </rPr>
          <t xml:space="preserve">Zapotrzebowanie dotyczy tylko jednej kategorii zakupowej! </t>
        </r>
        <r>
          <rPr>
            <sz val="9"/>
            <color indexed="81"/>
            <rFont val="Tahoma"/>
            <family val="2"/>
            <charset val="238"/>
          </rPr>
          <t xml:space="preserve">
Nie należy łączyć kategorii zakupowych np.: odczynniki z materiałami biurowymi lub eksploatacyjnymi.
Kategorię zakupową proszę w polu obok wybrać z listy.
Dla danej kategorii zostanie określony </t>
        </r>
        <r>
          <rPr>
            <b/>
            <sz val="9"/>
            <color indexed="81"/>
            <rFont val="Tahoma"/>
            <family val="2"/>
            <charset val="238"/>
          </rPr>
          <t>dział realizujący</t>
        </r>
        <r>
          <rPr>
            <sz val="9"/>
            <color indexed="81"/>
            <rFont val="Tahoma"/>
            <family val="2"/>
            <charset val="238"/>
          </rPr>
          <t>.  
Uwaga! Jeżeli na liście nie ma odpowiedniej kategorii zakupowej - pople nalezy pozostawić puste, jednakże dział realizujący zakup nalezy wskazać samodzielnie.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Informacje dodatkowe dotyczące zamówienia. Przykładowo:
Osoba wnioskująca proszona jest o załączenie do zapotrzebowania dodatkowych dokumentów dla poszczególnych kategorii zakupowych, 
• Aparatura:
o Dokładny opis aparatury, dodatkowe oferty.
• Odczynniki:
o Wydruk ze strony internetowej producenta. 
• Wyjazdy zagraniczne: BILETY i USŁUGI HOTELOWE:
o UZUPEŁNIENIE INFORMACJI NIEZBĘDNYCH DO DOKONANIA ZAKUPU BILETU (PODRÓŻE ZAGRANICZNE) – do pobrania na stronie internetowej.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Informacja dotycząca pola:
Środki projektowe: </t>
        </r>
        <r>
          <rPr>
            <sz val="9"/>
            <color indexed="81"/>
            <rFont val="Tahoma"/>
            <family val="2"/>
            <charset val="238"/>
          </rPr>
          <t xml:space="preserve">
Proszę podać nazwę projektu, nr pozycji budżetowej z wniosku o dofinansowanie (kosztorysu)
Uwaga! pole niezbędne w przypadku projektów UE.
Należy określić w polu poniżej </t>
        </r>
        <r>
          <rPr>
            <b/>
            <sz val="9"/>
            <color indexed="81"/>
            <rFont val="Tahoma"/>
            <family val="2"/>
            <charset val="238"/>
          </rPr>
          <t xml:space="preserve">dział merytoryczny </t>
        </r>
        <r>
          <rPr>
            <sz val="9"/>
            <color indexed="81"/>
            <rFont val="Tahoma"/>
            <family val="2"/>
            <charset val="238"/>
          </rPr>
          <t>potwierdzający zgodność zakupu z budżetem projektu.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Dział merytoryczny potwierdzający finansoanie– jednostka administracyjna potwierdzająca zgodność zakupu z budżetem projektu (nie dotyczy zakupów finansowanych z pozostałych źródeł). 
Do działów merytorycznych zalicza się: 
• Biuro Transferu Technologii,
• Dział Nauki,
• Dział Projektów Pomocowych lub inne jednostki administracyjne, wyznaczone do realizacji zadań projektowych,
• Dział Współpracy Międzynarodowej.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Środki własne UMB - </t>
        </r>
        <r>
          <rPr>
            <sz val="9"/>
            <color indexed="81"/>
            <rFont val="Tahoma"/>
            <family val="2"/>
            <charset val="238"/>
          </rPr>
          <t>ŹRÓDŁO FINANSOWANIA DLA ZAKUPÓW POZAPROJEKTOWYCH.
Dotyczy zakupów finansowanych ze środków UMB. 
Pole wypełnia osoba wnioskująca o zakup.
Dział potwierdzający finansowanie wyświetli się w polu "Potwierdzenie finansowania", po wybraniu z listy źródła finansowania.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Nr - Identyfikator produktu z cennika lub kolejna liczba porządkowa w przypadku braku zamawianego produktu.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Informacja dotycząca pola:
</t>
        </r>
        <r>
          <rPr>
            <sz val="9"/>
            <color indexed="81"/>
            <rFont val="Tahoma"/>
            <family val="2"/>
            <charset val="238"/>
          </rPr>
          <t xml:space="preserve">
Pełną informację o zamawianym produkcie tj.: numer, opis przedmiotu zamówienia, nazwę producenta, numer katalogowy oraz cenę zamawianego produktu należy przenieść z cennika na zapotrzebowanie. 
W przypadku braku produktu w cenniku należy dokładnie opisać zamawiany produkt wpisując: opis przedmiotu zamówienia, nazwę producenta, numer katalogowy, wielkość opakowania. Wycena dokonywana jest przez pracownika działu realizującego. Osoba wnioskująca proszona jest o przekazanie wszelkich dodatkowych informacji o produkcie np. wydruk strony internetowej producenta, oferty.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Numer katalogowy produenta - </t>
        </r>
        <r>
          <rPr>
            <sz val="9"/>
            <color indexed="81"/>
            <rFont val="Tahoma"/>
            <family val="2"/>
            <charset val="238"/>
          </rPr>
          <t xml:space="preserve">
Pole obowiązkowe przy zamawianiu </t>
        </r>
        <r>
          <rPr>
            <b/>
            <sz val="9"/>
            <color indexed="81"/>
            <rFont val="Tahoma"/>
            <family val="2"/>
            <charset val="238"/>
          </rPr>
          <t>ODCZYNNIKÓW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Informacja dotycząca pola:
</t>
        </r>
        <r>
          <rPr>
            <sz val="9"/>
            <color indexed="81"/>
            <rFont val="Tahoma"/>
            <family val="2"/>
            <charset val="238"/>
          </rPr>
          <t xml:space="preserve">
Cenniki towarów i usług – wykaz towarów i usług w jednolitej postaci zawierające obowiązujące ceny zakupów brutto poszczególnych produktów. Cenniki w podziale na kategorie zakupowe zamieszczone zostały na stronie internetowej http://www.umb.edu.pl/zakupy. Informacje z cenników przenosi się na formularz zapotrzebowania.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Numer projektu - </t>
        </r>
        <r>
          <rPr>
            <sz val="9"/>
            <color indexed="81"/>
            <rFont val="Tahoma"/>
            <family val="2"/>
            <charset val="238"/>
          </rPr>
          <t xml:space="preserve">(BP_KONTRAKT)
Pole może być </t>
        </r>
        <r>
          <rPr>
            <b/>
            <sz val="9"/>
            <color indexed="81"/>
            <rFont val="Tahoma"/>
            <family val="2"/>
            <charset val="238"/>
          </rPr>
          <t xml:space="preserve">uzupełnione / zmienione </t>
        </r>
        <r>
          <rPr>
            <sz val="9"/>
            <color indexed="81"/>
            <rFont val="Tahoma"/>
            <family val="2"/>
            <charset val="238"/>
          </rPr>
          <t>przez osobę potwierdzającą finansowanie.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Numer zadania / zasobu w projekcie.
Nie dotyczy projektów finansowanych z subwencji.
Pole może być </t>
        </r>
        <r>
          <rPr>
            <b/>
            <sz val="9"/>
            <color indexed="81"/>
            <rFont val="Tahoma"/>
            <family val="2"/>
            <charset val="238"/>
          </rPr>
          <t xml:space="preserve">uzupełnione / zmienione </t>
        </r>
        <r>
          <rPr>
            <sz val="9"/>
            <color indexed="81"/>
            <rFont val="Tahoma"/>
            <family val="2"/>
            <charset val="238"/>
          </rPr>
          <t>przez osobę potwierdzającą finansowanie.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
Żródło finansowania</t>
        </r>
        <r>
          <rPr>
            <sz val="9"/>
            <color indexed="81"/>
            <rFont val="Tahoma"/>
            <family val="2"/>
            <charset val="238"/>
          </rPr>
          <t xml:space="preserve">
Pole nie jest wypełniane dla zakupów z projektów.
Jest </t>
        </r>
        <r>
          <rPr>
            <b/>
            <sz val="9"/>
            <color indexed="81"/>
            <rFont val="Tahoma"/>
            <family val="2"/>
            <charset val="238"/>
          </rPr>
          <t xml:space="preserve">OBOWIĄZKOWE </t>
        </r>
        <r>
          <rPr>
            <sz val="9"/>
            <color indexed="81"/>
            <rFont val="Tahoma"/>
            <family val="2"/>
            <charset val="238"/>
          </rPr>
          <t>dla zakupów finansowanych ze środków UMB.
Wypełnia się automatycznie po wskazaniu źródła w polu Środki własne UMB - może być dowolnie zmienione.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W zależności od finansowania:
- ze środków projektowych - podpisuje kierownik projektu
- ze środków własnych UMB - kierownik jednostki wnioskującej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Potwierdzenie występuje </t>
        </r>
        <r>
          <rPr>
            <b/>
            <sz val="9"/>
            <color indexed="81"/>
            <rFont val="Tahoma"/>
            <family val="2"/>
            <charset val="238"/>
          </rPr>
          <t xml:space="preserve">tylko dla zakupów finansowanych ze środków projektowych.
</t>
        </r>
        <r>
          <rPr>
            <sz val="9"/>
            <color indexed="81"/>
            <rFont val="Tahoma"/>
            <family val="2"/>
            <charset val="238"/>
          </rPr>
          <t>W przypadku zakupów finansowanych ze środków własnych UMB - pole pozostaje puste.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38"/>
          </rPr>
          <t>Informacja dotycząca pola:</t>
        </r>
        <r>
          <rPr>
            <sz val="9"/>
            <color indexed="81"/>
            <rFont val="Tahoma"/>
            <family val="2"/>
            <charset val="238"/>
          </rPr>
          <t xml:space="preserve">
Dział potwierdzające finansowanie – jednostka administracyjna potwierdzająca dostępność środków przeznaczonych na zakup danego towaru / usługi
Do działów potwierdzających finansowanie zalicza się:
• Dział Finansowo-Księgowy – w zakresie zapotrzebowań ze środków UMB i subwencji,
• Dział Nauki – w zakresie projektów inicjowanych przez Dział Nauki,
• Sekcja ds. Rozliczeń Kosztów i Analiz – w zakresie projektów inicjowanych przez Dział Projektów Pomocowych i Dział Współpracy Międzynarodowej.
</t>
        </r>
      </text>
    </comment>
  </commentList>
</comments>
</file>

<file path=xl/sharedStrings.xml><?xml version="1.0" encoding="utf-8"?>
<sst xmlns="http://schemas.openxmlformats.org/spreadsheetml/2006/main" count="727" uniqueCount="406">
  <si>
    <t xml:space="preserve">Nr </t>
  </si>
  <si>
    <t>Ilość</t>
  </si>
  <si>
    <t xml:space="preserve">Opis przedmiotu zamówienia </t>
  </si>
  <si>
    <t>(data zamówienia)</t>
  </si>
  <si>
    <t>Cena 
brutto</t>
  </si>
  <si>
    <t>Numer
katalogowy</t>
  </si>
  <si>
    <t>Wielkosc opakow.</t>
  </si>
  <si>
    <t>Producent</t>
  </si>
  <si>
    <t>Wartość brutto</t>
  </si>
  <si>
    <t>(Jednostka wnioskująca)</t>
  </si>
  <si>
    <t>Informacje dla osób wypełniających zapotrzebowanie:</t>
  </si>
  <si>
    <t>AZ</t>
  </si>
  <si>
    <t>AI</t>
  </si>
  <si>
    <t>AGU</t>
  </si>
  <si>
    <t>Dział Zaopatrzenia, ul. Akademicka 3  (5542)</t>
  </si>
  <si>
    <t>Dział Informatyki i Teletransmisji: ul. Mickiewicza 2C, pokój nr 9   (5535)</t>
  </si>
  <si>
    <t>Dział Administracyjno-Gospodarczy i Usług: ul. Mickiewicza 2C, pokój numer 15  (5519)</t>
  </si>
  <si>
    <t>LC</t>
  </si>
  <si>
    <t>AN</t>
  </si>
  <si>
    <t>AB</t>
  </si>
  <si>
    <t>KP</t>
  </si>
  <si>
    <t>ES</t>
  </si>
  <si>
    <t>JO</t>
  </si>
  <si>
    <t>GC</t>
  </si>
  <si>
    <t>ZAPOTRZEBOWANIE</t>
  </si>
  <si>
    <t>Finansowanie</t>
  </si>
  <si>
    <t>Źródło</t>
  </si>
  <si>
    <t>Nr projektu</t>
  </si>
  <si>
    <t xml:space="preserve">Wypełnia osoba wnioskująca / kierownik </t>
  </si>
  <si>
    <t>MP</t>
  </si>
  <si>
    <t xml:space="preserve"> </t>
  </si>
  <si>
    <t>[   ] - (OP) – działalności usługowej odpłatnej (w tym usługi promocyjne, sponsoring);  zakup towarów lub usług przeznaczony do dalszej odsprzedaży;  projekty w których planowana jest komercjalizacja wyników prac, zgodnie z ankietą VAT niekwalifikowany</t>
  </si>
  <si>
    <t xml:space="preserve">[   ] - (NP.) – działalności badawczej i innej bez planowanej komercjalizacji wyników badań </t>
  </si>
  <si>
    <t xml:space="preserve">[   ] - (NP.+ZW+OP) – działalności nieokreślonej „mieszanej” tj. obejmującej łącznie ww.  formy aktywności (opisać)  </t>
  </si>
  <si>
    <t>[   ] - (ZW) - działalność dydaktyczna</t>
  </si>
  <si>
    <t>Potwierdzenie finansowania</t>
  </si>
  <si>
    <t xml:space="preserve">Kierownik   </t>
  </si>
  <si>
    <t>Publikacje naukowe</t>
  </si>
  <si>
    <t>AWM</t>
  </si>
  <si>
    <t>Dział Nauki</t>
  </si>
  <si>
    <t>Zakupy należy przekazać do działu</t>
  </si>
  <si>
    <t>Dział Współpracy Międzynarodowej</t>
  </si>
  <si>
    <t>Biuro Transferu Technologii</t>
  </si>
  <si>
    <t>ANZ</t>
  </si>
  <si>
    <t>XX</t>
  </si>
  <si>
    <t>UWAGA! Proszę podać numery katalogowe odczynników!</t>
  </si>
  <si>
    <t>XXX</t>
  </si>
  <si>
    <t>*** Proszę wybrać z listy kategorię zakupową ***</t>
  </si>
  <si>
    <t>Załaczniki: opis aparatury (wymagany), oferty dostawców (opcjonalnie)</t>
  </si>
  <si>
    <t>BOWITT</t>
  </si>
  <si>
    <t>Ochrona własności intelektualnej</t>
  </si>
  <si>
    <t>AK</t>
  </si>
  <si>
    <t>Zakup środków trwałych</t>
  </si>
  <si>
    <t>080114</t>
  </si>
  <si>
    <t>FIN.ST Śr. własne - zakup środków trwałych zgodnie z planem środki UMB</t>
  </si>
  <si>
    <t xml:space="preserve">zakup środków trawałych zgodnie z planem z środków UMB </t>
  </si>
  <si>
    <t>Kwestor</t>
  </si>
  <si>
    <t>080115</t>
  </si>
  <si>
    <t>FIN.ST. Subwencja dydaktyktyczna</t>
  </si>
  <si>
    <t xml:space="preserve">zakup środków trawałych z subwencji na rzecz dydaktyki </t>
  </si>
  <si>
    <t>Kwestor ?</t>
  </si>
  <si>
    <t>080116</t>
  </si>
  <si>
    <t>FIN.ST. Subwencja naukowa</t>
  </si>
  <si>
    <t>zakup środków trawałych z subwencji na rzecz nauki (aparatura naukowo-badawcza)</t>
  </si>
  <si>
    <t>080370</t>
  </si>
  <si>
    <t>FIN.ST. Śr. zew. - dotacje jednostek sam. terytorialnego</t>
  </si>
  <si>
    <t>zakup środków trawałych z dotacji jednostek samorządu terytorialnego</t>
  </si>
  <si>
    <t>080380</t>
  </si>
  <si>
    <t>FIN.ST. Śr. zew. - dotacja MZ, MNiSW</t>
  </si>
  <si>
    <t>zakup środków trawałych z dotacji celowych (MZ I MNiSW)</t>
  </si>
  <si>
    <t>080530</t>
  </si>
  <si>
    <t>FIN.ST. Śr. własne - opł. za studia w języku angielskim</t>
  </si>
  <si>
    <t>080660</t>
  </si>
  <si>
    <t>FIN.ST. Śr. własne -przychody jednostek</t>
  </si>
  <si>
    <t>zakup środków trawałych z przychodów własnych jednostek</t>
  </si>
  <si>
    <t>080670</t>
  </si>
  <si>
    <t>FIN.ST. Śr. zew. - środki od sponsorów</t>
  </si>
  <si>
    <t>zakup środków trwałych od sponsorów (umowa sponsoringu)</t>
  </si>
  <si>
    <t>080671</t>
  </si>
  <si>
    <t>FIN.ST. Śr. zew. - darowizny</t>
  </si>
  <si>
    <t>zakup środków trwałych z darowizny (umowa darowizny)</t>
  </si>
  <si>
    <t>080680</t>
  </si>
  <si>
    <t>FIN.ST Śr. własne od Fundacji UMB</t>
  </si>
  <si>
    <t>zakup środków trwałych przez Fundację UMB</t>
  </si>
  <si>
    <t>DYDAKTYKA</t>
  </si>
  <si>
    <t>500100</t>
  </si>
  <si>
    <t>SUB.DYD.- dydaktyka</t>
  </si>
  <si>
    <t>zakupy na rzecz dydaktyki - wg jednostek</t>
  </si>
  <si>
    <t>500101</t>
  </si>
  <si>
    <t>SUB.DYD.-limit dydaktyczny</t>
  </si>
  <si>
    <t xml:space="preserve">zakupy na rzecz dydaktyki w ramach przyznanych limitów </t>
  </si>
  <si>
    <t>500102</t>
  </si>
  <si>
    <t>SUB.DYD.-rezerwa</t>
  </si>
  <si>
    <t>zakupy na rzecz dydaktyki ( zatwierdza Prorektor ds. Studenckich)</t>
  </si>
  <si>
    <t>500103</t>
  </si>
  <si>
    <t>SUB.DYD.-limit na naprawy sprzętu dydaktycznego</t>
  </si>
  <si>
    <t>naprawy środków trwałych (dydaktycznych) powyżej 1 tys zł , usługi serwisowe, obowiązkowe przeglądy. Jednorazowe naprawy powyżej 10 tys zł lub powyżej 30% wartości poczatkowej środka trwałego-wymagane jest dodatkowe potwierdzenie przez Prorektora ds.studenckich.</t>
  </si>
  <si>
    <t>Kwestor, Prorektor ds. Studenckich</t>
  </si>
  <si>
    <t>SUB.DYD - remonty planowane</t>
  </si>
  <si>
    <t>remonty zgodnie z planem - dydaktyka -potwierdza Kwestor</t>
  </si>
  <si>
    <t xml:space="preserve">DYD.NIEDOT.- opłaty za studia niestacjonarne </t>
  </si>
  <si>
    <t>DYD.NIEDOT.- rezerwa 20%</t>
  </si>
  <si>
    <t>501520</t>
  </si>
  <si>
    <t>DYD.NIEDOT.- opłaty za studia stacjonarne - opłaty pozostałe</t>
  </si>
  <si>
    <t>501550</t>
  </si>
  <si>
    <t>_DYD.NIEDOT. - opłaty za studia podyplomowe</t>
  </si>
  <si>
    <t>502530</t>
  </si>
  <si>
    <t>DYD.ANG. - opłaty za studia</t>
  </si>
  <si>
    <t>zakupy na rzecz studiów English Division wnioskuje Dziekan English Division</t>
  </si>
  <si>
    <t>504370</t>
  </si>
  <si>
    <t>DYD.POZ.- Dotacje jednostek samorządu terytorialnego</t>
  </si>
  <si>
    <t>zakupy (koszty) finansowane z dotacji samorządowych</t>
  </si>
  <si>
    <t>504540</t>
  </si>
  <si>
    <t>DYD.POZ.- Studium Podyplomowe POiZwSZ –wpłaty słuchaczy</t>
  </si>
  <si>
    <t xml:space="preserve">zakupy (koszty) na rzecz studium podyplomowego POiZwSZ </t>
  </si>
  <si>
    <t>504610</t>
  </si>
  <si>
    <t xml:space="preserve">DYD.POZ. - opłaty rekrutacyjne </t>
  </si>
  <si>
    <t>zakupy (koszty) finansowane z opłat rekrutacyjnych wnioskuje Dz. Rekrutacji - zatwierdza DZ.Finansowo- Księgowy</t>
  </si>
  <si>
    <t>504650</t>
  </si>
  <si>
    <t>DYD.POZ. - nostryfikacje</t>
  </si>
  <si>
    <t xml:space="preserve">Kwestura zakupy (koszty) dotyczące nostryfikacji </t>
  </si>
  <si>
    <t>504660</t>
  </si>
  <si>
    <t>DYD.POZ.- przychody jednostek organizacyjnych</t>
  </si>
  <si>
    <t>zakupy (koszty) z przychodów poszczególnych jednostek organizacyjnych</t>
  </si>
  <si>
    <t>504663</t>
  </si>
  <si>
    <t>DYD.POZ.-przychody UMB</t>
  </si>
  <si>
    <t>zakupy (koszty) z przychodów UMB - potwierdza Kwestor</t>
  </si>
  <si>
    <t>504670</t>
  </si>
  <si>
    <t>DYD.POZ. - środki od sponsorów</t>
  </si>
  <si>
    <t>zakupy (koszty) -potwierdza Kwestor</t>
  </si>
  <si>
    <t>504671</t>
  </si>
  <si>
    <t>DYD.POZ. - darowizny</t>
  </si>
  <si>
    <t>zakupy (koszty)-potwierdza Kwestor</t>
  </si>
  <si>
    <t>504680</t>
  </si>
  <si>
    <t>DYD.POZ.-środki Fundacji UMB</t>
  </si>
  <si>
    <t>zakupy (koszty) finansowane z Fundacji UMB potwierdza Dz. Finansowo-Księgowy</t>
  </si>
  <si>
    <t>507001</t>
  </si>
  <si>
    <t>Studia Podyplomowe-Epidemiologia</t>
  </si>
  <si>
    <t>zakupy (koszty) potwierdza Dz. Ekonomiczny</t>
  </si>
  <si>
    <t>Dz. Ekonomiczny Kierownik</t>
  </si>
  <si>
    <t>507002</t>
  </si>
  <si>
    <t>Studia Podyplomowe-Psychodietetyka</t>
  </si>
  <si>
    <t>507003</t>
  </si>
  <si>
    <t>Studia Podyplomowe-Promocja Zdrowia</t>
  </si>
  <si>
    <t>509660</t>
  </si>
  <si>
    <t>Przychody DS</t>
  </si>
  <si>
    <t>zakupy (koszty) finansowane z przychodów domów studenta</t>
  </si>
  <si>
    <t>Dz.F-K M.Krukowska</t>
  </si>
  <si>
    <t>NAUKA DZIAŁALNOŚĆ USŁUGOWA</t>
  </si>
  <si>
    <t>Dział F-K M. Pietrasz</t>
  </si>
  <si>
    <t>512802</t>
  </si>
  <si>
    <t>BAD.USŁUG.- Zakład Mikrobiologii – umowa 22106</t>
  </si>
  <si>
    <t>512803</t>
  </si>
  <si>
    <t>BAD.USŁUG.- Zakład Mikrobiologii- umowa 22107</t>
  </si>
  <si>
    <t>512804</t>
  </si>
  <si>
    <t>BAD.USŁUG.- Zakład Bromatologii – umowa 16366</t>
  </si>
  <si>
    <t>512805</t>
  </si>
  <si>
    <t>BAD.USŁUG.- Zakład Toksykologii - umowa 21322</t>
  </si>
  <si>
    <t>512806</t>
  </si>
  <si>
    <t>BAD.USŁUG.- Zakład Immunologii - umowa 06372</t>
  </si>
  <si>
    <t>512807</t>
  </si>
  <si>
    <t>BAD.USŁUG.- Zakład Biofizyki - umowa 16362</t>
  </si>
  <si>
    <t>512808</t>
  </si>
  <si>
    <t>BAD.USŁUG.- Zakład Bromatologii - umowa Emicom</t>
  </si>
  <si>
    <t>512809</t>
  </si>
  <si>
    <t>BAD.USŁUG. - Zakład Farmakologii - umowa UM Wrocław</t>
  </si>
  <si>
    <t>512810</t>
  </si>
  <si>
    <t>BAD.USŁUG.-Zakład Medycyny Regeneracyjnej i Immunoregulacji</t>
  </si>
  <si>
    <t>512811</t>
  </si>
  <si>
    <t>BAD.USŁUG.- Z-d Bromatologii-umowa Eskulap</t>
  </si>
  <si>
    <t>512812</t>
  </si>
  <si>
    <t>BAD.USŁUG.- Zakład Technik Dentystycznych-umowa MIDENT-STOMA</t>
  </si>
  <si>
    <t>512813</t>
  </si>
  <si>
    <t>BAD.USŁUG.-Kl.Chor. Zak.-EUROASTARS- IMMUDEX Dania</t>
  </si>
  <si>
    <t>512814</t>
  </si>
  <si>
    <t>BAD.USŁUG.-Z.Med.Rodzinnej -umowa OXFORD</t>
  </si>
  <si>
    <t>512815</t>
  </si>
  <si>
    <t>BAD.USŁUG-Zakł.Patomorfologii Lek-um Indivumed GmbH  Hamburg</t>
  </si>
  <si>
    <t>512816</t>
  </si>
  <si>
    <t>BAD.USŁUG.-pozostałe jednostki</t>
  </si>
  <si>
    <t>512817</t>
  </si>
  <si>
    <t>BAD.USŁUG. -badania zlecone- BOWITT</t>
  </si>
  <si>
    <t>512819</t>
  </si>
  <si>
    <t>BAD.USŁUG-umowa ADIUVO Inv.- badania LYCOMEGA-1</t>
  </si>
  <si>
    <t>NAUKA FINANSOWANA Z SUBWENCJI</t>
  </si>
  <si>
    <t>518200</t>
  </si>
  <si>
    <t>Szkoła doktorska-subwencja</t>
  </si>
  <si>
    <t>zakupy (koszty) szkoły doktorskiej finansowane z subwencji</t>
  </si>
  <si>
    <t>518320</t>
  </si>
  <si>
    <t>Dotacja projakościowa-stypendia doktoranckie</t>
  </si>
  <si>
    <t>stypendia doktoranckie finansowane z dotacji kontynuacja</t>
  </si>
  <si>
    <t>518650</t>
  </si>
  <si>
    <t>Płatne przewody doktorskie</t>
  </si>
  <si>
    <t xml:space="preserve">wynagrodzenia, koszty </t>
  </si>
  <si>
    <t>519200</t>
  </si>
  <si>
    <t>Pozostała działalność naukowa-subwencja</t>
  </si>
  <si>
    <t>zakupy (koszty) finansowane z subwencji dotyczące działalności naukowej nie projektowej</t>
  </si>
  <si>
    <t>?</t>
  </si>
  <si>
    <t>519203</t>
  </si>
  <si>
    <t>Limit na naprawy sprzętu naukowego- subwencja</t>
  </si>
  <si>
    <t>naprawy środków trwałych (dydaktycznych) powyżej 1 tys zł , usługi serwisowe, obowiązkowe przeglądy. Jednorazowe naprawy powyżej 10 tys zł lub powyżej 30% wartości poczatkowej środka trwałego-wymagane jest dodatkowe potwierdzenie przez Prorektora ds.nauki.</t>
  </si>
  <si>
    <t>Kwestor, Prorektor ds. Nauki</t>
  </si>
  <si>
    <t>Remonty  nauka</t>
  </si>
  <si>
    <t>koszty remontów zgodnie z planem - potwierdza Kwestor</t>
  </si>
  <si>
    <t>519664</t>
  </si>
  <si>
    <t>Komercjalizacja - przychody</t>
  </si>
  <si>
    <t>potwierdza Kwestor</t>
  </si>
  <si>
    <t>FINANSOWANIE ZADAŃ ADMINISTRACJI I JEDNOSTEK MIĘDZYWYDZIAŁOWYCH</t>
  </si>
  <si>
    <t>555100</t>
  </si>
  <si>
    <t>SUB.DYD.- administracja i jednostki międzywydziałowe</t>
  </si>
  <si>
    <t>zakupy (koszty) na rzecz realizacji zadań administracji i jednostek międzywydziałowych finansowane z subwencji</t>
  </si>
  <si>
    <t>555101</t>
  </si>
  <si>
    <t>SUB.DYD.- limit dydaktyczny</t>
  </si>
  <si>
    <t>zakupy na rzecz jednostek międzywydziałowych (CSM) w ramach przyznanych limitów</t>
  </si>
  <si>
    <t>555102</t>
  </si>
  <si>
    <t>SUB.DYD.- rezerwa</t>
  </si>
  <si>
    <t>zakupy na rzecz jednostek międzywydziałowych (CSM) z rezerwy - zatwierdza ProRektor ds. Studenckich</t>
  </si>
  <si>
    <t>555103</t>
  </si>
  <si>
    <t>SUB.DYD.- limit na naprawy sprzętu</t>
  </si>
  <si>
    <t>SUB.DYD.- remonty planowane</t>
  </si>
  <si>
    <t>Przychody jednostek międzywydziałowych</t>
  </si>
  <si>
    <t>zakupy (koszty) na rzecz jednostek międzywydziałowych finansowane z przychodów tych jednostek potwierdza Dz. Finansowo-Księgowy</t>
  </si>
  <si>
    <t>555661</t>
  </si>
  <si>
    <t>Przychody z tyt. najmu</t>
  </si>
  <si>
    <t>zakupy (koszty) związane z najmem</t>
  </si>
  <si>
    <t>555662</t>
  </si>
  <si>
    <t xml:space="preserve">Przychody- Komisja Bioetyczna
</t>
  </si>
  <si>
    <t>zakupy (koszty) na rzecz komisji bioetycznej</t>
  </si>
  <si>
    <t>555663</t>
  </si>
  <si>
    <t>Przychody UMB</t>
  </si>
  <si>
    <t>zakupy (koszty) finansowane z przychodów UMB - potwierdza Kwestor</t>
  </si>
  <si>
    <t>555670</t>
  </si>
  <si>
    <t>Środki od sponsorów</t>
  </si>
  <si>
    <t>zakupy (koszty) - potwierdza Kwestor</t>
  </si>
  <si>
    <t>555671</t>
  </si>
  <si>
    <t>Darowizny</t>
  </si>
  <si>
    <t>zakupy (koszty)- potwierdza Kwestor</t>
  </si>
  <si>
    <t>FINANSOWANIE Z FUNDUSZY ( KOSZTÓW)</t>
  </si>
  <si>
    <t>Fundusz wsparcia osób niepełnosprawnych</t>
  </si>
  <si>
    <t>Zakupy (koszty) związane z zapewnieniem osobom niepełnosprawnym warunków do pełnego udziału w procesie kształcenia - finasowane z dotacji - potwierdza Dz. F-K</t>
  </si>
  <si>
    <t>************************</t>
  </si>
  <si>
    <t>080370: FIN.ST. Śr. zew. - dotacje jednostek sam. terytorialnego</t>
  </si>
  <si>
    <t>512814: BAD.USŁUG.-Z.Med.Rodzinnej -umowa OXFORD</t>
  </si>
  <si>
    <t>080114: FIN.ST Śr. własne - zakup środków trwałych zgodnie z planem środki UMB</t>
  </si>
  <si>
    <t>080115: FIN.ST. Subwencja dydaktyktyczna</t>
  </si>
  <si>
    <t>080116: FIN.ST. Subwencja naukowa</t>
  </si>
  <si>
    <t>080380: FIN.ST. Śr. zew. - dotacja MZ, MNiSW</t>
  </si>
  <si>
    <t>080530: FIN.ST. Śr. własne - opł. za studia w języku angielskim</t>
  </si>
  <si>
    <t>080660: FIN.ST. Śr. własne -przychody jednostek</t>
  </si>
  <si>
    <t>080670: FIN.ST. Śr. zew. - środki od sponsorów</t>
  </si>
  <si>
    <t>080671: FIN.ST. Śr. zew. - darowizny</t>
  </si>
  <si>
    <t>080680: FIN.ST Śr. własne od Fundacji UMB</t>
  </si>
  <si>
    <t>500100: SUB.DYD.- dydaktyka</t>
  </si>
  <si>
    <t>500101: SUB.DYD.-limit dydaktyczny</t>
  </si>
  <si>
    <t>500102: SUB.DYD.-rezerwa</t>
  </si>
  <si>
    <t>500103: SUB.DYD.-limit na naprawy sprzętu dydaktycznego</t>
  </si>
  <si>
    <t>500104: SUB.DYD - remonty planowane</t>
  </si>
  <si>
    <t xml:space="preserve">501510: DYD.NIEDOT.- opłaty za studia niestacjonarne </t>
  </si>
  <si>
    <t>501511: DYD.NIEDOT.- rezerwa 20%</t>
  </si>
  <si>
    <t>501520: DYD.NIEDOT.- opłaty za studia stacjonarne - opłaty pozostałe</t>
  </si>
  <si>
    <t>501550: _DYD.NIEDOT. - opłaty za studia podyplomowe</t>
  </si>
  <si>
    <t>502530: DYD.ANG. - opłaty za studia</t>
  </si>
  <si>
    <t>504370: DYD.POZ.- Dotacje jednostek samorządu terytorialnego</t>
  </si>
  <si>
    <t>504540: DYD.POZ.- Studium Podyplomowe POiZwSZ –wpłaty słuchaczy</t>
  </si>
  <si>
    <t xml:space="preserve">504610: DYD.POZ. - opłaty rekrutacyjne </t>
  </si>
  <si>
    <t>504650: DYD.POZ. - nostryfikacje</t>
  </si>
  <si>
    <t>504660: DYD.POZ.- przychody jednostek organizacyjnych</t>
  </si>
  <si>
    <t>504663: DYD.POZ.-przychody UMB</t>
  </si>
  <si>
    <t>504670: DYD.POZ. - środki od sponsorów</t>
  </si>
  <si>
    <t>504671: DYD.POZ. - darowizny</t>
  </si>
  <si>
    <t>504680: DYD.POZ.-środki Fundacji UMB</t>
  </si>
  <si>
    <t>507001: Studia Podyplomowe-Epidemiologia</t>
  </si>
  <si>
    <t>507002: Studia Podyplomowe-Psychodietetyka</t>
  </si>
  <si>
    <t>507003: Studia Podyplomowe-Promocja Zdrowia</t>
  </si>
  <si>
    <t>509660: Przychody DS</t>
  </si>
  <si>
    <t>512802: BAD.USŁUG.- Zakład Mikrobiologii – umowa 22106</t>
  </si>
  <si>
    <t>512803: BAD.USŁUG.- Zakład Mikrobiologii- umowa 22107</t>
  </si>
  <si>
    <t>512804: BAD.USŁUG.- Zakład Bromatologii – umowa 16366</t>
  </si>
  <si>
    <t>512805: BAD.USŁUG.- Zakład Toksykologii - umowa 21322</t>
  </si>
  <si>
    <t>512806: BAD.USŁUG.- Zakład Immunologii - umowa 06372</t>
  </si>
  <si>
    <t>512807: BAD.USŁUG.- Zakład Biofizyki - umowa 16362</t>
  </si>
  <si>
    <t>512808: BAD.USŁUG.- Zakład Bromatologii - umowa Emicom</t>
  </si>
  <si>
    <t>512809: BAD.USŁUG. - Zakład Farmakologii - umowa UM Wrocław</t>
  </si>
  <si>
    <t>512810: BAD.USŁUG.-Zakład Medycyny Regeneracyjnej i Immunoregulacji</t>
  </si>
  <si>
    <t>512811: BAD.USŁUG.- Z-d Bromatologii-umowa Eskulap</t>
  </si>
  <si>
    <t>512812: BAD.USŁUG.- Zakład Technik Dentystycznych-umowa MIDENT-STOMA</t>
  </si>
  <si>
    <t>512813: BAD.USŁUG.-Kl.Chor. Zak.-EUROASTARS- IMMUDEX Dania</t>
  </si>
  <si>
    <t>512815: BAD.USŁUG-Zakł.Patomorfologii Lek-um Indivumed GmbH  Hamburg</t>
  </si>
  <si>
    <t>512816: BAD.USŁUG.-pozostałe jednostki</t>
  </si>
  <si>
    <t>512817: BAD.USŁUG. -badania zlecone- BOWITT</t>
  </si>
  <si>
    <t>512819: BAD.USŁUG-umowa ADIUVO Inv.- badania LYCOMEGA-1</t>
  </si>
  <si>
    <t>518200: Szkoła doktorska-subwencja</t>
  </si>
  <si>
    <t>518320: Dotacja projakościowa-stypendia doktoranckie</t>
  </si>
  <si>
    <t>518650: Płatne przewody doktorskie</t>
  </si>
  <si>
    <t>519200: Pozostała działalność naukowa-subwencja</t>
  </si>
  <si>
    <t>519203: Limit na naprawy sprzętu naukowego- subwencja</t>
  </si>
  <si>
    <t>519204: Remonty  nauka</t>
  </si>
  <si>
    <t>519664: Komercjalizacja - przychody</t>
  </si>
  <si>
    <t>555100: SUB.DYD.- administracja i jednostki międzywydziałowe</t>
  </si>
  <si>
    <t>555101: SUB.DYD.- limit dydaktyczny</t>
  </si>
  <si>
    <t>555102: SUB.DYD.- rezerwa</t>
  </si>
  <si>
    <t>555103: SUB.DYD.- limit na naprawy sprzętu</t>
  </si>
  <si>
    <t>555104: SUB.DYD.- remonty planowane</t>
  </si>
  <si>
    <t>555660: Przychody jednostek międzywydziałowych</t>
  </si>
  <si>
    <t>555661: Przychody z tyt. najmu</t>
  </si>
  <si>
    <t xml:space="preserve">555662: Przychody- Komisja Bioetyczna
</t>
  </si>
  <si>
    <t>555663: Przychody UMB</t>
  </si>
  <si>
    <t>555670: Środki od sponsorów</t>
  </si>
  <si>
    <t>555671: Darowizny</t>
  </si>
  <si>
    <t>802000: Fundusz wsparcia osób niepełnosprawnych</t>
  </si>
  <si>
    <t>Dz.F-K ElBu</t>
  </si>
  <si>
    <t>Dział F-K MaPi</t>
  </si>
  <si>
    <t>Dz.F-K KaSz</t>
  </si>
  <si>
    <t>dotyczy: tonery, CD, DVD , PenDrive</t>
  </si>
  <si>
    <t xml:space="preserve">dotyczy: środki czystości, odzież robocza </t>
  </si>
  <si>
    <t>UWAGA! Należy wypelnić załącznik: Uzupełnienie informacji niezbędnych do dokonania zakupu biletu i / lub usługi hotelowej.</t>
  </si>
  <si>
    <t>kategoria_zakupowa</t>
  </si>
  <si>
    <t>AM</t>
  </si>
  <si>
    <t>UL</t>
  </si>
  <si>
    <t>dzial_realizujacy</t>
  </si>
  <si>
    <t>branzysta</t>
  </si>
  <si>
    <t>dzial_merytoryczny</t>
  </si>
  <si>
    <t>uwagi</t>
  </si>
  <si>
    <t>kod_b</t>
  </si>
  <si>
    <t>kod_r</t>
  </si>
  <si>
    <t>kod_m</t>
  </si>
  <si>
    <t>APP</t>
  </si>
  <si>
    <t>JW.</t>
  </si>
  <si>
    <t>Opis2</t>
  </si>
  <si>
    <t>kod_z</t>
  </si>
  <si>
    <t>nazwa1</t>
  </si>
  <si>
    <t>zrodlo</t>
  </si>
  <si>
    <t>potwierdzenie</t>
  </si>
  <si>
    <t>KOD</t>
  </si>
  <si>
    <t>zrodlo_finansowania</t>
  </si>
  <si>
    <t xml:space="preserve">   Potwierdzenie merytoryczne (administracyjne)</t>
  </si>
  <si>
    <t>…</t>
  </si>
  <si>
    <t>Numer zapotrzebowania</t>
  </si>
  <si>
    <t>Osoba do kontaktu (imię, nazwisko, tel.)</t>
  </si>
  <si>
    <t>*** PROSZĘ WYBRAĆ ŹRÓDŁO DLA ZAKUPÓW POZAPROJEKTOWYCH ***</t>
  </si>
  <si>
    <t>*** ZAKUP ŚRODKÓW TRWAŁYCH : ***</t>
  </si>
  <si>
    <t>*** DYDAKTYKA: ***</t>
  </si>
  <si>
    <t>*** FINANSOWANIE Z FUNDUSZY ( KOSZTÓW): ***</t>
  </si>
  <si>
    <t>*** FINANSOWANIE ZADAŃ ADMINISTRACJI I JEDNOSTEK MIĘDZYWYDZIAŁOWYCH: ***</t>
  </si>
  <si>
    <t>*** NAUKA FINANSOWANA Z SUBWENCJI: ***</t>
  </si>
  <si>
    <t>*** NAUKA DZIAŁALNOŚĆ USŁUGOWA: ***</t>
  </si>
  <si>
    <t>Uzasadnienie zakupu</t>
  </si>
  <si>
    <t xml:space="preserve"> Przedmiot zamówienia będzie przeznaczony do: (zaznacza komórka potwierdzająca finansowanie)</t>
  </si>
  <si>
    <t xml:space="preserve"> Dział merytoryczny</t>
  </si>
  <si>
    <t xml:space="preserve"> Środki projektowe</t>
  </si>
  <si>
    <t xml:space="preserve"> Środki własne UMB</t>
  </si>
  <si>
    <t xml:space="preserve"> Informacja o sposobie finansowania:</t>
  </si>
  <si>
    <t xml:space="preserve"> Kategoria zakupowa</t>
  </si>
  <si>
    <t xml:space="preserve"> Uwagi</t>
  </si>
  <si>
    <t xml:space="preserve"> Osoba wnioskująca</t>
  </si>
  <si>
    <t>*** Proszę wybrać z listy komórkę merytoryczną potwierdzającą finansowanie ***</t>
  </si>
  <si>
    <t>Dział Projektów Pomocowych lub inne jednostki administracyjne, wyznaczone do realizacji zadań projektowych</t>
  </si>
  <si>
    <t>4. Pola wyszarzone wypełniają działy merytoryczne i realizujace</t>
  </si>
  <si>
    <t>- Zaleca się aby formularz był wypełniony komputerowo</t>
  </si>
  <si>
    <t>- Osoba wnioskująca wypełnia pola zaznaczona na żółto</t>
  </si>
  <si>
    <t>-  Opisy pól znajdują się w komantarzach przy nagłówkach</t>
  </si>
  <si>
    <t>-Nie należy łączyć kategorii zakupowych np.: odczynniki z materiałami biurowymi lub z wykonanymi usługami</t>
  </si>
  <si>
    <t>Dział Współpracy Międzynarodowej (budynek: ul. Kilińskiego 1, Pałac Branickich, prawe skrzydło)</t>
  </si>
  <si>
    <t>Biuro Transferu Technologii  (Kilińskiego 1, Pałac Branickich, prawe skrzydło)</t>
  </si>
  <si>
    <t>v190322</t>
  </si>
  <si>
    <t>Usługa UE: szkoleniowa realizowana w ramach projektu</t>
  </si>
  <si>
    <t>Usługa UE: cateringowa realizowana w ramach projektu</t>
  </si>
  <si>
    <t xml:space="preserve">Usługa: inne (AGU) </t>
  </si>
  <si>
    <t>obsługa medyczna pracowników - Medycyna Pracy, obsługa zimowa, ochrona klubów studenckich</t>
  </si>
  <si>
    <t>SP</t>
  </si>
  <si>
    <t>Usługa: wystrój wnętrz</t>
  </si>
  <si>
    <t>MW</t>
  </si>
  <si>
    <t>montaż i naprawa żaluzji i rolet, tapicerowanie  oprawa obrazów</t>
  </si>
  <si>
    <t>MS</t>
  </si>
  <si>
    <t>LG</t>
  </si>
  <si>
    <t>BS</t>
  </si>
  <si>
    <t>ŁCZ</t>
  </si>
  <si>
    <t>Usługa: identyfikacja wizualna</t>
  </si>
  <si>
    <t>Usługa: lingwistyczna i poligraficzna</t>
  </si>
  <si>
    <t>usługi introligatorskie, drukowanie dokumentów i plakatów, skanowanie, publikacje, korekty, tłumaczenia</t>
  </si>
  <si>
    <t>Usługa: dezynfekcja, dezynsekcja, deratyzacja</t>
  </si>
  <si>
    <t>Usługa: cateringowa (AGU)</t>
  </si>
  <si>
    <t>szyldy, tabliczki, wizytówki, identyfikatory, pieczątki</t>
  </si>
  <si>
    <t>Usługa: naprawa i konserwacja</t>
  </si>
  <si>
    <t>aparatura medyczna i laboratoryjna, sprzęt drobny i biurowy, AGD, RTV, sprzęt chłodniczy, klimatyzacja, kserokopiareki, sprzęt p. poż.</t>
  </si>
  <si>
    <t>Usługa: kurierskia</t>
  </si>
  <si>
    <t>Usługa: pływalnia BOSIR</t>
  </si>
  <si>
    <t>Usługa: gospodarowanie odpadami</t>
  </si>
  <si>
    <t>niszczenie dokumentów, regeneracja tonerów, utylizacja odpadów, wywóz nieczystości</t>
  </si>
  <si>
    <t>Usługa: pralnicza, kawieckia</t>
  </si>
  <si>
    <t>Zakupy: inne - nieokreślone</t>
  </si>
  <si>
    <t xml:space="preserve">Zakupy: Drobny sprzęt laboratoryjny </t>
  </si>
  <si>
    <t xml:space="preserve">Zakupy: Materiały biurowe </t>
  </si>
  <si>
    <t xml:space="preserve">Zakupy: Materiały eksploatacyjne </t>
  </si>
  <si>
    <t>Zakupy: Odczynniki</t>
  </si>
  <si>
    <t>Zakupy: środki czystości, odzież robocza</t>
  </si>
  <si>
    <t xml:space="preserve">Zakupy: sprzęt komputerowy </t>
  </si>
  <si>
    <t>BSz</t>
  </si>
  <si>
    <t>Usługa: wyjazdy zagraniczne: BILETY i USŁUGI HOTELARSKIE</t>
  </si>
  <si>
    <t>Usługa: wyjazdy krajowe : BILETY i USŁUGI HOTELARSKIE</t>
  </si>
  <si>
    <t>Zakupy: APARATURA</t>
  </si>
  <si>
    <t>*** Proszę wybrać z listy komórkę merytoryczną ***</t>
  </si>
  <si>
    <t>Nr Zad.</t>
  </si>
  <si>
    <t>ML</t>
  </si>
  <si>
    <t xml:space="preserve">Dział Nauki (budynek: ul. Kilińskiego 1, Pałac Branickich) </t>
  </si>
  <si>
    <t>Załącznik nr 1a do: „Procedury wnioskowania i realizacji zakupów towarów i usług w UMB”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</si>
</sst>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color rgb="FF3F3F3F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8"/>
      <color rgb="FF3F3F3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7F7F7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8"/>
      <name val="Calibri"/>
      <family val="2"/>
      <charset val="238"/>
      <scheme val="minor"/>
    </font>
    <font>
      <sz val="1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3F3F3F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rgb="FFB2B2B2"/>
      </left>
      <right style="thin">
        <color rgb="FFB2B2B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rgb="FF3F3F3F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/>
      <top style="thin">
        <color rgb="FF3F3F3F"/>
      </top>
      <bottom style="thin">
        <color theme="0" tint="-0.499984740745262"/>
      </bottom>
      <diagonal/>
    </border>
    <border>
      <left/>
      <right/>
      <top style="thin">
        <color rgb="FF3F3F3F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3F3F3F"/>
      </top>
      <bottom style="thin">
        <color theme="0" tint="-0.499984740745262"/>
      </bottom>
      <diagonal/>
    </border>
  </borders>
  <cellStyleXfs count="7">
    <xf numFmtId="0" fontId="0" fillId="0" borderId="0"/>
    <xf numFmtId="0" fontId="11" fillId="2" borderId="3" applyNumberFormat="0" applyAlignment="0" applyProtection="0"/>
    <xf numFmtId="0" fontId="4" fillId="2" borderId="2" applyNumberFormat="0" applyAlignment="0" applyProtection="0"/>
    <xf numFmtId="0" fontId="2" fillId="3" borderId="4" applyNumberFormat="0" applyFont="0" applyAlignment="0" applyProtection="0"/>
    <xf numFmtId="0" fontId="25" fillId="0" borderId="5"/>
    <xf numFmtId="0" fontId="33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43">
    <xf numFmtId="0" fontId="0" fillId="0" borderId="0" xfId="0"/>
    <xf numFmtId="0" fontId="6" fillId="6" borderId="0" xfId="0" applyFont="1" applyFill="1" applyProtection="1"/>
    <xf numFmtId="0" fontId="5" fillId="6" borderId="0" xfId="0" applyFont="1" applyFill="1" applyProtection="1"/>
    <xf numFmtId="0" fontId="6" fillId="4" borderId="9" xfId="0" applyFont="1" applyFill="1" applyBorder="1" applyProtection="1"/>
    <xf numFmtId="0" fontId="6" fillId="4" borderId="0" xfId="0" applyFont="1" applyFill="1" applyBorder="1" applyProtection="1"/>
    <xf numFmtId="0" fontId="5" fillId="4" borderId="10" xfId="0" applyFont="1" applyFill="1" applyBorder="1" applyProtection="1"/>
    <xf numFmtId="0" fontId="5" fillId="4" borderId="9" xfId="0" applyFont="1" applyFill="1" applyBorder="1" applyProtection="1"/>
    <xf numFmtId="0" fontId="6" fillId="4" borderId="9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12" fillId="4" borderId="9" xfId="0" applyFont="1" applyFill="1" applyBorder="1" applyAlignment="1" applyProtection="1">
      <alignment vertical="center"/>
    </xf>
    <xf numFmtId="0" fontId="16" fillId="4" borderId="10" xfId="0" applyFont="1" applyFill="1" applyBorder="1" applyAlignment="1" applyProtection="1">
      <alignment vertical="center"/>
    </xf>
    <xf numFmtId="0" fontId="16" fillId="6" borderId="0" xfId="0" applyFont="1" applyFill="1" applyAlignment="1" applyProtection="1">
      <alignment vertical="center"/>
    </xf>
    <xf numFmtId="0" fontId="21" fillId="4" borderId="10" xfId="0" applyFont="1" applyFill="1" applyBorder="1" applyProtection="1"/>
    <xf numFmtId="0" fontId="21" fillId="6" borderId="0" xfId="0" applyFont="1" applyFill="1" applyProtection="1"/>
    <xf numFmtId="0" fontId="21" fillId="6" borderId="0" xfId="0" applyFont="1" applyFill="1" applyAlignment="1" applyProtection="1">
      <alignment wrapText="1"/>
    </xf>
    <xf numFmtId="0" fontId="15" fillId="6" borderId="0" xfId="0" applyFont="1" applyFill="1" applyAlignment="1" applyProtection="1">
      <alignment wrapText="1"/>
    </xf>
    <xf numFmtId="0" fontId="7" fillId="4" borderId="9" xfId="0" applyFont="1" applyFill="1" applyBorder="1" applyProtection="1"/>
    <xf numFmtId="0" fontId="7" fillId="4" borderId="0" xfId="0" applyFont="1" applyFill="1" applyBorder="1" applyProtection="1"/>
    <xf numFmtId="0" fontId="17" fillId="6" borderId="0" xfId="0" applyFont="1" applyFill="1" applyProtection="1"/>
    <xf numFmtId="0" fontId="0" fillId="4" borderId="9" xfId="0" applyFill="1" applyBorder="1" applyProtection="1"/>
    <xf numFmtId="0" fontId="0" fillId="4" borderId="0" xfId="0" applyFill="1" applyBorder="1" applyProtection="1"/>
    <xf numFmtId="0" fontId="18" fillId="4" borderId="10" xfId="0" applyFont="1" applyFill="1" applyBorder="1" applyProtection="1"/>
    <xf numFmtId="0" fontId="18" fillId="6" borderId="0" xfId="0" applyFont="1" applyFill="1" applyProtection="1"/>
    <xf numFmtId="0" fontId="10" fillId="4" borderId="10" xfId="0" applyFont="1" applyFill="1" applyBorder="1" applyProtection="1"/>
    <xf numFmtId="0" fontId="10" fillId="6" borderId="0" xfId="0" applyFont="1" applyFill="1" applyProtection="1"/>
    <xf numFmtId="0" fontId="6" fillId="4" borderId="0" xfId="0" applyFont="1" applyFill="1" applyProtection="1"/>
    <xf numFmtId="0" fontId="0" fillId="4" borderId="0" xfId="0" applyFill="1" applyProtection="1"/>
    <xf numFmtId="0" fontId="5" fillId="4" borderId="0" xfId="0" applyFont="1" applyFill="1" applyProtection="1"/>
    <xf numFmtId="0" fontId="8" fillId="4" borderId="0" xfId="0" applyFont="1" applyFill="1" applyProtection="1"/>
    <xf numFmtId="0" fontId="6" fillId="6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14" fillId="4" borderId="0" xfId="1" applyFont="1" applyFill="1" applyBorder="1" applyAlignment="1" applyProtection="1">
      <alignment vertical="center"/>
    </xf>
    <xf numFmtId="0" fontId="12" fillId="6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0" fillId="6" borderId="0" xfId="0" applyFont="1" applyFill="1" applyProtection="1"/>
    <xf numFmtId="0" fontId="20" fillId="4" borderId="0" xfId="0" applyFont="1" applyFill="1" applyProtection="1"/>
    <xf numFmtId="0" fontId="20" fillId="6" borderId="0" xfId="0" applyFont="1" applyFill="1" applyAlignment="1" applyProtection="1">
      <alignment wrapText="1"/>
    </xf>
    <xf numFmtId="0" fontId="20" fillId="4" borderId="0" xfId="0" applyFont="1" applyFill="1" applyAlignment="1" applyProtection="1">
      <alignment wrapText="1"/>
    </xf>
    <xf numFmtId="0" fontId="13" fillId="6" borderId="0" xfId="0" applyFont="1" applyFill="1" applyAlignment="1" applyProtection="1">
      <alignment wrapText="1"/>
    </xf>
    <xf numFmtId="0" fontId="13" fillId="4" borderId="0" xfId="0" applyFont="1" applyFill="1" applyAlignment="1" applyProtection="1">
      <alignment wrapText="1"/>
    </xf>
    <xf numFmtId="0" fontId="0" fillId="0" borderId="0" xfId="0" applyProtection="1"/>
    <xf numFmtId="0" fontId="7" fillId="6" borderId="0" xfId="0" applyFont="1" applyFill="1" applyProtection="1"/>
    <xf numFmtId="0" fontId="7" fillId="4" borderId="0" xfId="0" applyFont="1" applyFill="1" applyProtection="1"/>
    <xf numFmtId="0" fontId="1" fillId="6" borderId="0" xfId="0" applyFont="1" applyFill="1" applyProtection="1"/>
    <xf numFmtId="0" fontId="1" fillId="4" borderId="0" xfId="0" applyFont="1" applyFill="1" applyProtection="1"/>
    <xf numFmtId="0" fontId="8" fillId="6" borderId="0" xfId="0" applyFont="1" applyFill="1" applyProtection="1"/>
    <xf numFmtId="0" fontId="8" fillId="5" borderId="0" xfId="0" applyFont="1" applyFill="1" applyProtection="1"/>
    <xf numFmtId="0" fontId="5" fillId="7" borderId="0" xfId="0" applyFont="1" applyFill="1" applyProtection="1"/>
    <xf numFmtId="0" fontId="5" fillId="7" borderId="0" xfId="0" applyFont="1" applyFill="1" applyAlignment="1" applyProtection="1">
      <alignment horizontal="center" vertical="center"/>
    </xf>
    <xf numFmtId="0" fontId="16" fillId="7" borderId="0" xfId="0" applyFont="1" applyFill="1" applyAlignment="1" applyProtection="1">
      <alignment vertical="center"/>
    </xf>
    <xf numFmtId="0" fontId="21" fillId="7" borderId="0" xfId="0" applyFont="1" applyFill="1" applyProtection="1"/>
    <xf numFmtId="0" fontId="21" fillId="7" borderId="0" xfId="0" applyFont="1" applyFill="1" applyAlignment="1" applyProtection="1">
      <alignment wrapText="1"/>
    </xf>
    <xf numFmtId="0" fontId="15" fillId="7" borderId="0" xfId="0" applyFont="1" applyFill="1" applyAlignment="1" applyProtection="1">
      <alignment wrapText="1"/>
    </xf>
    <xf numFmtId="0" fontId="17" fillId="7" borderId="0" xfId="0" applyFont="1" applyFill="1" applyProtection="1"/>
    <xf numFmtId="0" fontId="18" fillId="7" borderId="0" xfId="0" applyFont="1" applyFill="1" applyProtection="1"/>
    <xf numFmtId="0" fontId="10" fillId="7" borderId="0" xfId="0" applyFont="1" applyFill="1" applyProtection="1"/>
    <xf numFmtId="0" fontId="12" fillId="4" borderId="0" xfId="0" applyFont="1" applyFill="1" applyBorder="1" applyAlignment="1" applyProtection="1">
      <alignment vertical="center"/>
    </xf>
    <xf numFmtId="0" fontId="6" fillId="6" borderId="0" xfId="0" applyFont="1" applyFill="1" applyAlignment="1" applyProtection="1">
      <alignment horizontal="left"/>
    </xf>
    <xf numFmtId="0" fontId="6" fillId="4" borderId="0" xfId="0" applyFont="1" applyFill="1" applyAlignment="1" applyProtection="1">
      <alignment horizontal="left"/>
    </xf>
    <xf numFmtId="0" fontId="6" fillId="4" borderId="9" xfId="0" applyFont="1" applyFill="1" applyBorder="1" applyAlignment="1" applyProtection="1">
      <alignment horizontal="left"/>
    </xf>
    <xf numFmtId="0" fontId="5" fillId="4" borderId="10" xfId="0" applyFont="1" applyFill="1" applyBorder="1" applyAlignment="1" applyProtection="1">
      <alignment horizontal="left"/>
    </xf>
    <xf numFmtId="0" fontId="5" fillId="7" borderId="0" xfId="0" applyFont="1" applyFill="1" applyAlignment="1" applyProtection="1">
      <alignment horizontal="left"/>
    </xf>
    <xf numFmtId="0" fontId="5" fillId="6" borderId="0" xfId="0" applyFont="1" applyFill="1" applyAlignment="1" applyProtection="1">
      <alignment horizontal="left"/>
    </xf>
    <xf numFmtId="0" fontId="3" fillId="4" borderId="0" xfId="1" applyFont="1" applyFill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22" fillId="7" borderId="0" xfId="0" applyFont="1" applyFill="1" applyAlignment="1" applyProtection="1">
      <alignment horizontal="left"/>
    </xf>
    <xf numFmtId="0" fontId="11" fillId="2" borderId="0" xfId="1" applyFont="1" applyBorder="1" applyAlignment="1" applyProtection="1">
      <alignment horizontal="center" vertical="center" wrapText="1"/>
    </xf>
    <xf numFmtId="0" fontId="19" fillId="2" borderId="0" xfId="1" applyFont="1" applyBorder="1" applyAlignment="1" applyProtection="1">
      <alignment horizontal="center" vertical="center" wrapText="1"/>
    </xf>
    <xf numFmtId="4" fontId="22" fillId="2" borderId="0" xfId="2" applyNumberFormat="1" applyFont="1" applyBorder="1" applyProtection="1"/>
    <xf numFmtId="0" fontId="20" fillId="4" borderId="0" xfId="0" applyFont="1" applyFill="1" applyBorder="1" applyProtection="1"/>
    <xf numFmtId="0" fontId="20" fillId="4" borderId="0" xfId="0" applyFont="1" applyFill="1" applyBorder="1" applyAlignment="1" applyProtection="1">
      <alignment wrapText="1"/>
    </xf>
    <xf numFmtId="0" fontId="24" fillId="6" borderId="0" xfId="0" applyFont="1" applyFill="1" applyAlignment="1" applyProtection="1">
      <alignment vertical="center"/>
    </xf>
    <xf numFmtId="0" fontId="33" fillId="4" borderId="1" xfId="5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" fillId="3" borderId="4" xfId="3" applyFont="1" applyBorder="1" applyAlignment="1" applyProtection="1">
      <alignment horizontal="left"/>
      <protection locked="0"/>
    </xf>
    <xf numFmtId="0" fontId="23" fillId="3" borderId="4" xfId="3" applyFont="1" applyBorder="1" applyAlignment="1" applyProtection="1">
      <alignment horizontal="left"/>
      <protection locked="0"/>
    </xf>
    <xf numFmtId="0" fontId="2" fillId="3" borderId="31" xfId="3" applyFont="1" applyBorder="1" applyAlignment="1" applyProtection="1">
      <alignment horizontal="left"/>
      <protection locked="0"/>
    </xf>
    <xf numFmtId="0" fontId="0" fillId="3" borderId="4" xfId="3" applyFont="1" applyBorder="1" applyAlignment="1" applyProtection="1">
      <alignment horizontal="left"/>
      <protection locked="0"/>
    </xf>
    <xf numFmtId="4" fontId="22" fillId="2" borderId="32" xfId="2" applyNumberFormat="1" applyFont="1" applyBorder="1" applyProtection="1"/>
    <xf numFmtId="0" fontId="2" fillId="3" borderId="33" xfId="3" applyFont="1" applyBorder="1" applyAlignment="1" applyProtection="1">
      <alignment horizontal="left"/>
      <protection locked="0"/>
    </xf>
    <xf numFmtId="0" fontId="2" fillId="3" borderId="34" xfId="3" applyFont="1" applyBorder="1" applyAlignment="1" applyProtection="1">
      <alignment horizontal="left"/>
      <protection locked="0"/>
    </xf>
    <xf numFmtId="0" fontId="23" fillId="3" borderId="34" xfId="3" applyFont="1" applyBorder="1" applyAlignment="1" applyProtection="1">
      <alignment horizontal="left"/>
      <protection locked="0"/>
    </xf>
    <xf numFmtId="4" fontId="22" fillId="2" borderId="35" xfId="2" applyNumberFormat="1" applyFont="1" applyBorder="1" applyProtection="1"/>
    <xf numFmtId="0" fontId="2" fillId="3" borderId="36" xfId="3" applyFont="1" applyBorder="1" applyAlignment="1" applyProtection="1">
      <alignment horizontal="left"/>
      <protection locked="0"/>
    </xf>
    <xf numFmtId="0" fontId="1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center"/>
    </xf>
    <xf numFmtId="0" fontId="6" fillId="0" borderId="48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0" fontId="0" fillId="9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vertical="center" wrapText="1"/>
    </xf>
    <xf numFmtId="0" fontId="0" fillId="6" borderId="0" xfId="0" applyFont="1" applyFill="1" applyAlignment="1">
      <alignment vertical="center"/>
    </xf>
    <xf numFmtId="0" fontId="29" fillId="8" borderId="0" xfId="0" applyFont="1" applyFill="1" applyAlignment="1">
      <alignment vertical="center" wrapText="1"/>
    </xf>
    <xf numFmtId="0" fontId="29" fillId="8" borderId="0" xfId="4" applyFont="1" applyFill="1" applyBorder="1" applyAlignment="1">
      <alignment vertical="center" wrapText="1"/>
    </xf>
    <xf numFmtId="0" fontId="29" fillId="8" borderId="5" xfId="4" applyFont="1" applyFill="1" applyAlignment="1">
      <alignment wrapText="1"/>
    </xf>
    <xf numFmtId="0" fontId="29" fillId="9" borderId="0" xfId="0" applyFont="1" applyFill="1" applyAlignment="1">
      <alignment vertical="center" wrapText="1"/>
    </xf>
    <xf numFmtId="0" fontId="26" fillId="0" borderId="49" xfId="4" applyFont="1" applyFill="1" applyBorder="1"/>
    <xf numFmtId="0" fontId="26" fillId="0" borderId="50" xfId="4" applyFont="1" applyFill="1" applyBorder="1" applyAlignment="1"/>
    <xf numFmtId="0" fontId="26" fillId="0" borderId="51" xfId="4" applyFont="1" applyFill="1" applyBorder="1"/>
    <xf numFmtId="0" fontId="26" fillId="0" borderId="5" xfId="4" applyFont="1" applyFill="1" applyAlignment="1"/>
    <xf numFmtId="0" fontId="25" fillId="0" borderId="5" xfId="4" applyFill="1"/>
    <xf numFmtId="0" fontId="25" fillId="0" borderId="5" xfId="4" applyFill="1" applyAlignment="1"/>
    <xf numFmtId="0" fontId="25" fillId="0" borderId="28" xfId="4" applyFill="1" applyBorder="1"/>
    <xf numFmtId="0" fontId="26" fillId="0" borderId="5" xfId="4" applyFont="1" applyFill="1"/>
    <xf numFmtId="0" fontId="25" fillId="0" borderId="5" xfId="4" applyFill="1" applyBorder="1"/>
    <xf numFmtId="0" fontId="30" fillId="0" borderId="0" xfId="0" applyFont="1" applyFill="1" applyAlignment="1">
      <alignment vertical="center"/>
    </xf>
    <xf numFmtId="4" fontId="22" fillId="2" borderId="54" xfId="2" applyNumberFormat="1" applyFont="1" applyBorder="1" applyProtection="1"/>
    <xf numFmtId="0" fontId="2" fillId="3" borderId="55" xfId="3" applyFont="1" applyBorder="1" applyAlignment="1" applyProtection="1">
      <alignment horizontal="left" wrapText="1"/>
      <protection locked="0"/>
    </xf>
    <xf numFmtId="0" fontId="0" fillId="3" borderId="56" xfId="3" applyFont="1" applyBorder="1" applyAlignment="1" applyProtection="1">
      <alignment horizontal="left" wrapText="1"/>
      <protection locked="0"/>
    </xf>
    <xf numFmtId="0" fontId="2" fillId="3" borderId="56" xfId="3" applyFont="1" applyBorder="1" applyAlignment="1" applyProtection="1">
      <alignment horizontal="left" wrapText="1"/>
      <protection locked="0"/>
    </xf>
    <xf numFmtId="0" fontId="2" fillId="3" borderId="56" xfId="3" applyFont="1" applyBorder="1" applyAlignment="1" applyProtection="1">
      <alignment horizontal="left"/>
      <protection locked="0"/>
    </xf>
    <xf numFmtId="0" fontId="23" fillId="3" borderId="56" xfId="3" applyFont="1" applyBorder="1" applyAlignment="1" applyProtection="1">
      <alignment horizontal="left"/>
      <protection locked="0"/>
    </xf>
    <xf numFmtId="4" fontId="22" fillId="2" borderId="57" xfId="2" applyNumberFormat="1" applyFont="1" applyBorder="1" applyProtection="1"/>
    <xf numFmtId="0" fontId="2" fillId="3" borderId="58" xfId="3" applyFont="1" applyBorder="1" applyAlignment="1" applyProtection="1">
      <alignment horizontal="left"/>
      <protection locked="0"/>
    </xf>
    <xf numFmtId="0" fontId="26" fillId="0" borderId="15" xfId="4" applyFont="1" applyFill="1" applyBorder="1" applyProtection="1">
      <protection hidden="1"/>
    </xf>
    <xf numFmtId="0" fontId="26" fillId="0" borderId="5" xfId="4" applyFont="1" applyFill="1" applyAlignment="1" applyProtection="1">
      <protection hidden="1"/>
    </xf>
    <xf numFmtId="0" fontId="26" fillId="0" borderId="14" xfId="4" applyFont="1" applyFill="1" applyBorder="1" applyProtection="1">
      <protection hidden="1"/>
    </xf>
    <xf numFmtId="0" fontId="25" fillId="0" borderId="15" xfId="4" applyFill="1" applyBorder="1" applyProtection="1">
      <protection hidden="1"/>
    </xf>
    <xf numFmtId="0" fontId="25" fillId="0" borderId="5" xfId="4" applyFill="1" applyProtection="1">
      <protection hidden="1"/>
    </xf>
    <xf numFmtId="0" fontId="25" fillId="0" borderId="14" xfId="4" applyFill="1" applyBorder="1" applyProtection="1">
      <protection hidden="1"/>
    </xf>
    <xf numFmtId="0" fontId="25" fillId="0" borderId="5" xfId="4" applyFill="1" applyAlignment="1" applyProtection="1">
      <protection hidden="1"/>
    </xf>
    <xf numFmtId="0" fontId="25" fillId="0" borderId="14" xfId="4" applyFill="1" applyBorder="1" applyAlignment="1" applyProtection="1">
      <protection hidden="1"/>
    </xf>
    <xf numFmtId="0" fontId="25" fillId="0" borderId="15" xfId="4" applyFill="1" applyBorder="1" applyAlignment="1" applyProtection="1">
      <protection hidden="1"/>
    </xf>
    <xf numFmtId="0" fontId="25" fillId="0" borderId="52" xfId="4" applyFill="1" applyBorder="1" applyProtection="1">
      <protection hidden="1"/>
    </xf>
    <xf numFmtId="0" fontId="25" fillId="0" borderId="28" xfId="4" applyFill="1" applyBorder="1" applyProtection="1">
      <protection hidden="1"/>
    </xf>
    <xf numFmtId="0" fontId="25" fillId="0" borderId="53" xfId="4" applyFill="1" applyBorder="1" applyProtection="1">
      <protection hidden="1"/>
    </xf>
    <xf numFmtId="0" fontId="20" fillId="6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vertical="center"/>
    </xf>
    <xf numFmtId="0" fontId="20" fillId="4" borderId="9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vertical="center"/>
    </xf>
    <xf numFmtId="0" fontId="21" fillId="4" borderId="10" xfId="0" applyFont="1" applyFill="1" applyBorder="1" applyAlignment="1" applyProtection="1">
      <alignment vertical="center"/>
    </xf>
    <xf numFmtId="0" fontId="21" fillId="7" borderId="0" xfId="0" applyFont="1" applyFill="1" applyAlignment="1" applyProtection="1">
      <alignment vertical="center"/>
    </xf>
    <xf numFmtId="0" fontId="21" fillId="6" borderId="0" xfId="0" applyFont="1" applyFill="1" applyAlignment="1" applyProtection="1">
      <alignment vertical="center"/>
    </xf>
    <xf numFmtId="0" fontId="0" fillId="3" borderId="4" xfId="3" applyFont="1" applyBorder="1" applyAlignment="1" applyProtection="1">
      <alignment horizontal="left" vertical="top" wrapText="1"/>
      <protection locked="0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33" fillId="4" borderId="0" xfId="5" applyFill="1" applyAlignment="1" applyProtection="1">
      <alignment vertical="center"/>
    </xf>
    <xf numFmtId="0" fontId="34" fillId="4" borderId="0" xfId="0" applyFont="1" applyFill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right" vertical="center"/>
    </xf>
    <xf numFmtId="0" fontId="3" fillId="3" borderId="56" xfId="3" applyFont="1" applyBorder="1" applyAlignment="1" applyProtection="1">
      <alignment vertical="center"/>
      <protection locked="0"/>
    </xf>
    <xf numFmtId="0" fontId="12" fillId="3" borderId="4" xfId="3" applyFont="1" applyBorder="1" applyAlignment="1" applyProtection="1">
      <alignment horizontal="left" vertical="center" wrapText="1"/>
      <protection locked="0"/>
    </xf>
    <xf numFmtId="0" fontId="12" fillId="3" borderId="34" xfId="3" applyFont="1" applyBorder="1" applyAlignment="1" applyProtection="1">
      <alignment horizontal="left" vertical="center" wrapText="1"/>
      <protection locked="0"/>
    </xf>
    <xf numFmtId="0" fontId="11" fillId="4" borderId="3" xfId="1" applyFill="1" applyBorder="1" applyAlignment="1" applyProtection="1">
      <alignment vertical="center"/>
    </xf>
    <xf numFmtId="0" fontId="11" fillId="4" borderId="3" xfId="1" applyFill="1" applyBorder="1" applyAlignment="1" applyProtection="1">
      <alignment vertical="center" wrapText="1"/>
    </xf>
    <xf numFmtId="0" fontId="11" fillId="4" borderId="40" xfId="1" applyFill="1" applyBorder="1" applyAlignment="1" applyProtection="1">
      <alignment vertical="center"/>
    </xf>
    <xf numFmtId="0" fontId="11" fillId="4" borderId="65" xfId="1" applyFill="1" applyBorder="1" applyAlignment="1" applyProtection="1">
      <alignment horizontal="left" vertical="center" wrapText="1"/>
    </xf>
    <xf numFmtId="0" fontId="11" fillId="4" borderId="68" xfId="1" applyFill="1" applyBorder="1" applyAlignment="1" applyProtection="1">
      <alignment horizontal="left" vertical="center" wrapText="1"/>
    </xf>
    <xf numFmtId="0" fontId="11" fillId="4" borderId="70" xfId="1" applyFill="1" applyBorder="1" applyAlignment="1" applyProtection="1">
      <alignment horizontal="left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/>
    </xf>
    <xf numFmtId="0" fontId="19" fillId="4" borderId="37" xfId="1" applyFont="1" applyFill="1" applyBorder="1" applyAlignment="1" applyProtection="1">
      <alignment horizontal="center" vertical="center" wrapText="1"/>
    </xf>
    <xf numFmtId="0" fontId="19" fillId="4" borderId="38" xfId="1" applyFont="1" applyFill="1" applyBorder="1" applyAlignment="1" applyProtection="1">
      <alignment horizontal="center" vertical="center" wrapText="1"/>
    </xf>
    <xf numFmtId="0" fontId="19" fillId="4" borderId="39" xfId="1" applyFont="1" applyFill="1" applyBorder="1" applyAlignment="1" applyProtection="1">
      <alignment horizontal="center" vertical="center" wrapText="1"/>
    </xf>
    <xf numFmtId="0" fontId="11" fillId="4" borderId="40" xfId="1" applyFont="1" applyFill="1" applyBorder="1" applyAlignment="1" applyProtection="1">
      <alignment horizontal="center"/>
    </xf>
    <xf numFmtId="0" fontId="11" fillId="4" borderId="11" xfId="1" applyFont="1" applyFill="1" applyBorder="1" applyAlignment="1" applyProtection="1">
      <alignment vertical="center"/>
    </xf>
    <xf numFmtId="0" fontId="11" fillId="4" borderId="12" xfId="1" applyFont="1" applyFill="1" applyBorder="1" applyAlignment="1" applyProtection="1">
      <alignment vertical="center"/>
    </xf>
    <xf numFmtId="0" fontId="11" fillId="4" borderId="23" xfId="1" applyFont="1" applyFill="1" applyBorder="1" applyAlignment="1" applyProtection="1">
      <alignment horizontal="right" vertical="center"/>
    </xf>
    <xf numFmtId="0" fontId="11" fillId="4" borderId="1" xfId="1" applyFont="1" applyFill="1" applyBorder="1" applyAlignment="1" applyProtection="1">
      <alignment vertical="center"/>
    </xf>
    <xf numFmtId="0" fontId="11" fillId="4" borderId="25" xfId="1" applyFont="1" applyFill="1" applyBorder="1" applyAlignment="1" applyProtection="1">
      <alignment horizontal="right" vertical="center"/>
    </xf>
    <xf numFmtId="0" fontId="19" fillId="5" borderId="41" xfId="1" applyFont="1" applyFill="1" applyBorder="1" applyAlignment="1" applyProtection="1">
      <alignment horizontal="center" vertical="center" wrapText="1"/>
    </xf>
    <xf numFmtId="0" fontId="21" fillId="4" borderId="3" xfId="6" applyFill="1" applyBorder="1" applyAlignment="1" applyProtection="1">
      <alignment vertical="center" wrapText="1"/>
    </xf>
    <xf numFmtId="0" fontId="25" fillId="4" borderId="1" xfId="4" applyFill="1" applyBorder="1" applyAlignment="1" applyProtection="1"/>
    <xf numFmtId="0" fontId="25" fillId="4" borderId="25" xfId="4" applyFill="1" applyBorder="1" applyAlignment="1" applyProtection="1"/>
    <xf numFmtId="0" fontId="0" fillId="3" borderId="31" xfId="3" applyFont="1" applyBorder="1" applyAlignment="1" applyProtection="1">
      <alignment horizontal="left" vertical="top" wrapText="1"/>
      <protection locked="0"/>
    </xf>
    <xf numFmtId="0" fontId="38" fillId="0" borderId="0" xfId="0" applyFont="1" applyFill="1" applyAlignment="1">
      <alignment vertical="center"/>
    </xf>
    <xf numFmtId="0" fontId="20" fillId="4" borderId="6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vertical="center"/>
    </xf>
    <xf numFmtId="0" fontId="25" fillId="3" borderId="4" xfId="3" applyFont="1" applyBorder="1" applyAlignment="1" applyProtection="1">
      <alignment vertical="center" wrapText="1"/>
      <protection locked="0"/>
    </xf>
    <xf numFmtId="0" fontId="25" fillId="3" borderId="69" xfId="3" applyFont="1" applyBorder="1" applyAlignment="1" applyProtection="1">
      <alignment vertical="center" wrapText="1"/>
      <protection locked="0"/>
    </xf>
    <xf numFmtId="0" fontId="2" fillId="0" borderId="5" xfId="4" applyFont="1" applyAlignment="1" applyProtection="1">
      <alignment horizontal="right" vertical="center"/>
    </xf>
    <xf numFmtId="0" fontId="11" fillId="2" borderId="3" xfId="1" applyAlignment="1" applyProtection="1">
      <alignment horizontal="center"/>
    </xf>
    <xf numFmtId="14" fontId="3" fillId="3" borderId="4" xfId="3" applyNumberFormat="1" applyFont="1" applyAlignment="1" applyProtection="1">
      <alignment horizontal="center" vertical="center"/>
      <protection locked="0"/>
    </xf>
    <xf numFmtId="0" fontId="33" fillId="4" borderId="27" xfId="5" applyFill="1" applyBorder="1" applyAlignment="1" applyProtection="1">
      <alignment horizontal="center" vertical="center"/>
    </xf>
    <xf numFmtId="0" fontId="28" fillId="4" borderId="3" xfId="1" applyFont="1" applyFill="1" applyAlignment="1" applyProtection="1">
      <alignment horizontal="left" vertical="center"/>
    </xf>
    <xf numFmtId="0" fontId="6" fillId="3" borderId="19" xfId="3" applyFont="1" applyBorder="1" applyAlignment="1" applyProtection="1">
      <alignment horizontal="left" vertical="center"/>
      <protection locked="0"/>
    </xf>
    <xf numFmtId="0" fontId="6" fillId="3" borderId="42" xfId="3" applyFont="1" applyBorder="1" applyAlignment="1" applyProtection="1">
      <alignment horizontal="left" vertical="center"/>
      <protection locked="0"/>
    </xf>
    <xf numFmtId="0" fontId="11" fillId="2" borderId="3" xfId="1" applyAlignment="1" applyProtection="1">
      <alignment horizontal="left" vertical="top" wrapText="1"/>
    </xf>
    <xf numFmtId="0" fontId="11" fillId="2" borderId="3" xfId="1" applyAlignment="1" applyProtection="1">
      <alignment horizontal="left" vertical="top"/>
    </xf>
    <xf numFmtId="0" fontId="0" fillId="4" borderId="24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25" xfId="0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25" fillId="0" borderId="59" xfId="4" applyBorder="1" applyProtection="1"/>
    <xf numFmtId="0" fontId="25" fillId="0" borderId="60" xfId="4" applyBorder="1" applyProtection="1"/>
    <xf numFmtId="0" fontId="25" fillId="0" borderId="61" xfId="4" applyBorder="1" applyProtection="1"/>
    <xf numFmtId="0" fontId="25" fillId="0" borderId="62" xfId="4" applyBorder="1" applyProtection="1"/>
    <xf numFmtId="0" fontId="27" fillId="4" borderId="21" xfId="4" applyFont="1" applyFill="1" applyBorder="1" applyAlignment="1" applyProtection="1">
      <alignment horizontal="right"/>
    </xf>
    <xf numFmtId="0" fontId="27" fillId="4" borderId="22" xfId="4" applyFont="1" applyFill="1" applyBorder="1" applyAlignment="1" applyProtection="1">
      <alignment horizontal="right"/>
    </xf>
    <xf numFmtId="0" fontId="23" fillId="3" borderId="4" xfId="3" applyFont="1" applyAlignment="1" applyProtection="1">
      <alignment horizontal="center"/>
      <protection locked="0"/>
    </xf>
    <xf numFmtId="0" fontId="11" fillId="2" borderId="3" xfId="1" applyAlignment="1" applyProtection="1">
      <alignment horizontal="left"/>
    </xf>
    <xf numFmtId="0" fontId="11" fillId="4" borderId="11" xfId="1" applyFont="1" applyFill="1" applyBorder="1" applyAlignment="1" applyProtection="1">
      <alignment horizontal="left" vertical="center"/>
    </xf>
    <xf numFmtId="0" fontId="11" fillId="4" borderId="12" xfId="1" applyFont="1" applyFill="1" applyBorder="1" applyAlignment="1" applyProtection="1">
      <alignment horizontal="left" vertical="center"/>
    </xf>
    <xf numFmtId="0" fontId="25" fillId="0" borderId="76" xfId="4" applyBorder="1" applyAlignment="1" applyProtection="1">
      <alignment horizontal="center"/>
    </xf>
    <xf numFmtId="0" fontId="25" fillId="0" borderId="77" xfId="4" applyBorder="1" applyAlignment="1" applyProtection="1">
      <alignment horizontal="center"/>
    </xf>
    <xf numFmtId="0" fontId="25" fillId="0" borderId="78" xfId="4" applyBorder="1" applyAlignment="1" applyProtection="1">
      <alignment horizontal="center"/>
    </xf>
    <xf numFmtId="0" fontId="7" fillId="3" borderId="63" xfId="3" applyFont="1" applyBorder="1" applyAlignment="1" applyProtection="1">
      <alignment vertical="center"/>
      <protection locked="0"/>
    </xf>
    <xf numFmtId="0" fontId="7" fillId="3" borderId="64" xfId="3" applyFont="1" applyBorder="1" applyAlignment="1" applyProtection="1">
      <alignment vertical="center"/>
      <protection locked="0"/>
    </xf>
    <xf numFmtId="0" fontId="7" fillId="3" borderId="71" xfId="3" applyFont="1" applyBorder="1" applyAlignment="1" applyProtection="1">
      <alignment vertical="center"/>
      <protection locked="0"/>
    </xf>
    <xf numFmtId="0" fontId="28" fillId="4" borderId="66" xfId="1" applyFont="1" applyFill="1" applyBorder="1" applyAlignment="1" applyProtection="1">
      <alignment horizontal="left" vertical="center" wrapText="1"/>
    </xf>
    <xf numFmtId="0" fontId="28" fillId="4" borderId="67" xfId="1" applyFont="1" applyFill="1" applyBorder="1" applyAlignment="1" applyProtection="1">
      <alignment horizontal="left" vertical="center" wrapText="1"/>
    </xf>
    <xf numFmtId="0" fontId="22" fillId="3" borderId="4" xfId="3" applyFont="1" applyBorder="1" applyAlignment="1" applyProtection="1">
      <alignment horizontal="center"/>
      <protection locked="0"/>
    </xf>
    <xf numFmtId="0" fontId="22" fillId="3" borderId="69" xfId="3" applyFont="1" applyBorder="1" applyAlignment="1" applyProtection="1">
      <alignment horizontal="center"/>
      <protection locked="0"/>
    </xf>
    <xf numFmtId="0" fontId="11" fillId="5" borderId="72" xfId="1" applyFont="1" applyFill="1" applyBorder="1" applyAlignment="1" applyProtection="1">
      <alignment horizontal="center" vertical="center" wrapText="1"/>
    </xf>
    <xf numFmtId="0" fontId="11" fillId="5" borderId="44" xfId="1" applyFont="1" applyFill="1" applyBorder="1" applyAlignment="1" applyProtection="1">
      <alignment horizontal="center" vertical="center" wrapText="1"/>
    </xf>
    <xf numFmtId="0" fontId="11" fillId="5" borderId="30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9" fillId="4" borderId="0" xfId="0" applyFont="1" applyFill="1" applyBorder="1" applyAlignment="1" applyProtection="1">
      <alignment horizontal="left" vertical="top" wrapText="1"/>
    </xf>
    <xf numFmtId="0" fontId="11" fillId="4" borderId="20" xfId="1" applyFont="1" applyFill="1" applyBorder="1" applyAlignment="1" applyProtection="1">
      <alignment horizontal="center" vertical="center" wrapText="1"/>
    </xf>
    <xf numFmtId="0" fontId="11" fillId="4" borderId="21" xfId="1" applyFont="1" applyFill="1" applyBorder="1" applyAlignment="1" applyProtection="1">
      <alignment horizontal="center" vertical="center" wrapText="1"/>
    </xf>
    <xf numFmtId="0" fontId="28" fillId="4" borderId="45" xfId="1" applyFont="1" applyFill="1" applyBorder="1" applyAlignment="1" applyProtection="1">
      <alignment horizontal="left" vertical="center"/>
    </xf>
    <xf numFmtId="0" fontId="28" fillId="4" borderId="46" xfId="1" applyFont="1" applyFill="1" applyBorder="1" applyAlignment="1" applyProtection="1">
      <alignment horizontal="left" vertical="center"/>
    </xf>
    <xf numFmtId="0" fontId="28" fillId="4" borderId="47" xfId="1" applyFont="1" applyFill="1" applyBorder="1" applyAlignment="1" applyProtection="1">
      <alignment horizontal="left" vertical="center"/>
    </xf>
    <xf numFmtId="0" fontId="11" fillId="4" borderId="43" xfId="1" applyFont="1" applyFill="1" applyBorder="1" applyAlignment="1" applyProtection="1">
      <alignment horizontal="center" vertical="center" wrapText="1"/>
    </xf>
    <xf numFmtId="0" fontId="11" fillId="4" borderId="29" xfId="1" applyFont="1" applyFill="1" applyBorder="1" applyAlignment="1" applyProtection="1">
      <alignment horizontal="center" vertical="center" wrapText="1"/>
    </xf>
    <xf numFmtId="0" fontId="11" fillId="4" borderId="26" xfId="1" applyFont="1" applyFill="1" applyBorder="1" applyAlignment="1" applyProtection="1">
      <alignment horizontal="center" vertical="center" wrapText="1"/>
    </xf>
    <xf numFmtId="0" fontId="11" fillId="4" borderId="13" xfId="1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right" vertical="center"/>
    </xf>
    <xf numFmtId="0" fontId="26" fillId="0" borderId="5" xfId="4" applyFont="1" applyAlignment="1" applyProtection="1">
      <alignment horizontal="left" vertical="center"/>
    </xf>
    <xf numFmtId="0" fontId="3" fillId="2" borderId="16" xfId="1" applyFont="1" applyBorder="1" applyAlignment="1" applyProtection="1">
      <alignment horizontal="left" vertical="center" wrapText="1"/>
    </xf>
    <xf numFmtId="0" fontId="3" fillId="2" borderId="17" xfId="1" applyFont="1" applyBorder="1" applyAlignment="1" applyProtection="1">
      <alignment horizontal="left" vertical="center" wrapText="1"/>
    </xf>
    <xf numFmtId="0" fontId="3" fillId="2" borderId="18" xfId="1" applyFont="1" applyBorder="1" applyAlignment="1" applyProtection="1">
      <alignment horizontal="left" vertical="center" wrapText="1"/>
    </xf>
    <xf numFmtId="0" fontId="25" fillId="0" borderId="5" xfId="4" quotePrefix="1" applyProtection="1"/>
    <xf numFmtId="0" fontId="25" fillId="0" borderId="5" xfId="4" quotePrefix="1" applyAlignment="1" applyProtection="1">
      <alignment horizontal="left" vertical="center" wrapText="1"/>
    </xf>
    <xf numFmtId="0" fontId="25" fillId="0" borderId="5" xfId="4" applyAlignment="1" applyProtection="1">
      <alignment horizontal="left" vertical="center" wrapText="1"/>
    </xf>
    <xf numFmtId="0" fontId="12" fillId="3" borderId="73" xfId="3" quotePrefix="1" applyFont="1" applyBorder="1" applyAlignment="1" applyProtection="1">
      <alignment horizontal="left" vertical="center"/>
    </xf>
    <xf numFmtId="0" fontId="12" fillId="3" borderId="74" xfId="3" quotePrefix="1" applyFont="1" applyBorder="1" applyAlignment="1" applyProtection="1">
      <alignment horizontal="left" vertical="center"/>
    </xf>
    <xf numFmtId="0" fontId="12" fillId="3" borderId="75" xfId="3" quotePrefix="1" applyFont="1" applyBorder="1" applyAlignment="1" applyProtection="1">
      <alignment horizontal="left" vertical="center"/>
    </xf>
    <xf numFmtId="0" fontId="0" fillId="3" borderId="4" xfId="3" applyFont="1" applyAlignment="1" applyProtection="1">
      <alignment horizontal="center"/>
      <protection locked="0"/>
    </xf>
    <xf numFmtId="0" fontId="33" fillId="4" borderId="0" xfId="5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 wrapText="1"/>
    </xf>
  </cellXfs>
  <cellStyles count="7">
    <cellStyle name="Dane wyjściowe" xfId="1" builtinId="21" customBuiltin="1"/>
    <cellStyle name="Normalny" xfId="0" builtinId="0" customBuiltin="1"/>
    <cellStyle name="Normalny 2" xfId="4"/>
    <cellStyle name="Obliczenia" xfId="2" builtinId="22"/>
    <cellStyle name="Tekst objaśnienia" xfId="5" builtinId="53" customBuiltin="1"/>
    <cellStyle name="Tekst ostrzeżenia" xfId="6" builtinId="11" customBuiltin="1"/>
    <cellStyle name="Uwaga" xfId="3" builtinId="10"/>
  </cellStyles>
  <dxfs count="32"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0" tint="-0.499984740745262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auto="1"/>
        </patternFill>
      </fill>
      <protection locked="1" hidden="1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1"/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1" hidden="1"/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fgColor indexed="64"/>
          <bgColor auto="1"/>
        </patternFill>
      </fill>
      <protection locked="1" hidden="1"/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363996</xdr:colOff>
      <xdr:row>26</xdr:row>
      <xdr:rowOff>293262</xdr:rowOff>
    </xdr:from>
    <xdr:to>
      <xdr:col>9</xdr:col>
      <xdr:colOff>365162</xdr:colOff>
      <xdr:row>30</xdr:row>
      <xdr:rowOff>10153</xdr:rowOff>
    </xdr:to>
    <xdr:cxnSp macro="">
      <xdr:nvCxnSpPr>
        <xdr:cNvPr id="3" name="Łącznik prosty 2"/>
        <xdr:cNvCxnSpPr/>
      </xdr:nvCxnSpPr>
      <xdr:spPr>
        <a:xfrm>
          <a:off x="8859727" y="5813781"/>
          <a:ext cx="1166" cy="9793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1441337</xdr:colOff>
      <xdr:row>27</xdr:row>
      <xdr:rowOff>3329</xdr:rowOff>
    </xdr:from>
    <xdr:to>
      <xdr:col>3</xdr:col>
      <xdr:colOff>1456427</xdr:colOff>
      <xdr:row>30</xdr:row>
      <xdr:rowOff>12261</xdr:rowOff>
    </xdr:to>
    <xdr:cxnSp macro="">
      <xdr:nvCxnSpPr>
        <xdr:cNvPr id="4" name="Łącznik prosty 3"/>
        <xdr:cNvCxnSpPr/>
      </xdr:nvCxnSpPr>
      <xdr:spPr>
        <a:xfrm>
          <a:off x="3025809" y="5798634"/>
          <a:ext cx="15090" cy="9775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KZ" displayName="KZ" ref="A2:E28" totalsRowShown="0" headerRowDxfId="31" dataDxfId="30">
  <autoFilter ref="A2:E28"/>
  <sortState ref="A3:E28">
    <sortCondition ref="A3:A28"/>
  </sortState>
  <tableColumns count="5">
    <tableColumn id="1" name="kategoria_zakupowa" dataDxfId="29"/>
    <tableColumn id="2" name="dzial_realizujacy" dataDxfId="28"/>
    <tableColumn id="3" name="branzysta" dataDxfId="27"/>
    <tableColumn id="4" name="dzial_merytoryczny" dataDxfId="26"/>
    <tableColumn id="5" name="uwagi" dataDxfId="25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BR" displayName="BR" ref="H2:I21" totalsRowShown="0">
  <autoFilter ref="H2:I21"/>
  <sortState ref="H3:I21">
    <sortCondition ref="H3:H21"/>
  </sortState>
  <tableColumns count="2">
    <tableColumn id="1" name="kod_b" dataDxfId="24"/>
    <tableColumn id="2" name="branzysta" dataDxfId="23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3" name="DR" displayName="DR" ref="L2:M10" totalsRowShown="0" headerRowDxfId="22" dataDxfId="21">
  <autoFilter ref="L2:M10"/>
  <sortState ref="L3:M10">
    <sortCondition ref="L3:L10"/>
  </sortState>
  <tableColumns count="2">
    <tableColumn id="1" name="kod_r" dataDxfId="20"/>
    <tableColumn id="2" name="dzial_realizujacy" dataDxfId="19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4" name="DM" displayName="DM" ref="P2:Q7" totalsRowShown="0" dataDxfId="18">
  <autoFilter ref="P2:Q7"/>
  <sortState ref="P3:Q8">
    <sortCondition ref="P3:P8"/>
  </sortState>
  <tableColumns count="2">
    <tableColumn id="1" name="kod_m" dataDxfId="17"/>
    <tableColumn id="2" name="dzial_merytoryczny" dataDxfId="16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5" name="ZF" displayName="ZF" ref="W2:AA78" totalsRowShown="0" headerRowDxfId="15" dataDxfId="13" headerRowBorderDxfId="14" tableBorderDxfId="12" totalsRowBorderDxfId="11" headerRowCellStyle="Normalny 2" dataCellStyle="Normalny 2">
  <autoFilter ref="W2:AA78"/>
  <tableColumns count="5">
    <tableColumn id="1" name="kod_z" dataDxfId="10" dataCellStyle="Normalny 2"/>
    <tableColumn id="3" name="zrodlo_finansowania" dataDxfId="9" dataCellStyle="Normalny 2"/>
    <tableColumn id="2" name="nazwa1" dataDxfId="8" dataCellStyle="Normalny 2"/>
    <tableColumn id="4" name="Opis2" dataDxfId="7" dataCellStyle="Normalny 2"/>
    <tableColumn id="5" name="Potwierdzenie finansowania" dataDxfId="6" dataCellStyle="Normalny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PF" displayName="PF" ref="AC2:AE78" totalsRowShown="0" headerRowDxfId="5" dataDxfId="4" tableBorderDxfId="3">
  <autoFilter ref="AC2:AE78"/>
  <sortState ref="AC3:AD79">
    <sortCondition ref="AC3:AC79"/>
  </sortState>
  <tableColumns count="3">
    <tableColumn id="1" name="zrodlo" dataDxfId="2" dataCellStyle="Normalny 2"/>
    <tableColumn id="2" name="potwierdzenie" dataDxfId="1" dataCellStyle="Normalny 2"/>
    <tableColumn id="3" name="KOD" dataDxfId="0">
      <calculatedColumnFormula>LEFT(PF[[#This Row],[zrodlo]],6)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X322"/>
  <sheetViews>
    <sheetView showZeros="0" tabSelected="1" zoomScale="85" zoomScaleNormal="85" zoomScalePageLayoutView="55" workbookViewId="0">
      <selection activeCell="C3" sqref="C3:D5"/>
    </sheetView>
  </sheetViews>
  <sheetFormatPr defaultColWidth="9.140625" defaultRowHeight="15" x14ac:dyDescent="0.25"/>
  <cols>
    <col min="1" max="1" width="2.5703125" style="1" customWidth="1"/>
    <col min="2" max="2" width="1.42578125" style="26" customWidth="1"/>
    <col min="3" max="3" width="19.140625" style="26" customWidth="1"/>
    <col min="4" max="4" width="50.5703125" style="26" customWidth="1"/>
    <col min="5" max="5" width="15.140625" style="26" customWidth="1"/>
    <col min="6" max="6" width="14.5703125" style="26" customWidth="1"/>
    <col min="7" max="7" width="8.85546875" style="26" customWidth="1"/>
    <col min="8" max="8" width="7.140625" style="26" bestFit="1" customWidth="1"/>
    <col min="9" max="9" width="5.5703125" style="26" customWidth="1"/>
    <col min="10" max="10" width="15.42578125" style="26" customWidth="1"/>
    <col min="11" max="11" width="7.5703125" style="26" customWidth="1"/>
    <col min="12" max="12" width="11" style="26" customWidth="1"/>
    <col min="13" max="13" width="14.85546875" style="26" customWidth="1"/>
    <col min="14" max="14" width="1.140625" style="26" customWidth="1"/>
    <col min="15" max="15" width="3.7109375" style="1" customWidth="1"/>
    <col min="16" max="16" width="1.42578125" style="26" customWidth="1"/>
    <col min="17" max="18" width="19.28515625" style="26" customWidth="1"/>
    <col min="19" max="20" width="9.140625" style="26"/>
    <col min="21" max="21" width="1.140625" style="2" customWidth="1"/>
    <col min="22" max="74" width="9.140625" style="48"/>
    <col min="75" max="75" width="9.140625" style="2"/>
    <col min="76" max="16384" width="9.140625" style="26"/>
  </cols>
  <sheetData>
    <row r="1" spans="1:76" s="1" customFormat="1" ht="15.75" thickBot="1" x14ac:dyDescent="0.3">
      <c r="U1" s="2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2"/>
    </row>
    <row r="2" spans="1:76" s="136" customFormat="1" ht="15.6" customHeight="1" x14ac:dyDescent="0.25">
      <c r="A2" s="135"/>
      <c r="C2" s="229" t="s">
        <v>405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O2" s="135"/>
      <c r="P2" s="175"/>
      <c r="Q2" s="176"/>
      <c r="R2" s="176"/>
      <c r="S2" s="176"/>
      <c r="T2" s="176"/>
      <c r="U2" s="177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2"/>
    </row>
    <row r="3" spans="1:76" ht="21.6" customHeight="1" x14ac:dyDescent="0.25">
      <c r="C3" s="240"/>
      <c r="D3" s="240"/>
      <c r="E3" s="180"/>
      <c r="F3" s="180"/>
      <c r="G3" s="180"/>
      <c r="H3" s="180"/>
      <c r="I3" s="180"/>
      <c r="J3" s="181"/>
      <c r="K3" s="181"/>
      <c r="L3" s="181"/>
      <c r="M3" s="182">
        <f ca="1">TODAY()</f>
        <v>43612</v>
      </c>
      <c r="P3" s="3"/>
      <c r="Q3" s="230" t="s">
        <v>10</v>
      </c>
      <c r="R3" s="230"/>
      <c r="S3" s="230"/>
      <c r="T3" s="230"/>
      <c r="U3" s="5"/>
    </row>
    <row r="4" spans="1:76" x14ac:dyDescent="0.25">
      <c r="C4" s="240"/>
      <c r="D4" s="240"/>
      <c r="E4" s="180"/>
      <c r="F4" s="180"/>
      <c r="G4" s="180"/>
      <c r="H4" s="180"/>
      <c r="I4" s="180"/>
      <c r="J4" s="181"/>
      <c r="K4" s="181"/>
      <c r="L4" s="181"/>
      <c r="M4" s="182"/>
      <c r="P4" s="3"/>
      <c r="Q4" s="234" t="s">
        <v>358</v>
      </c>
      <c r="R4" s="234"/>
      <c r="S4" s="234"/>
      <c r="T4" s="234"/>
      <c r="U4" s="5"/>
    </row>
    <row r="5" spans="1:76" s="28" customFormat="1" ht="15.6" customHeight="1" x14ac:dyDescent="0.25">
      <c r="A5" s="2"/>
      <c r="C5" s="240"/>
      <c r="D5" s="240"/>
      <c r="E5" s="180"/>
      <c r="F5" s="180"/>
      <c r="G5" s="180"/>
      <c r="H5" s="180"/>
      <c r="I5" s="180"/>
      <c r="J5" s="181"/>
      <c r="K5" s="181"/>
      <c r="L5" s="181"/>
      <c r="M5" s="182"/>
      <c r="N5" s="26"/>
      <c r="O5" s="2"/>
      <c r="P5" s="6"/>
      <c r="Q5" s="237" t="s">
        <v>359</v>
      </c>
      <c r="R5" s="238"/>
      <c r="S5" s="238"/>
      <c r="T5" s="239"/>
      <c r="U5" s="5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2"/>
    </row>
    <row r="6" spans="1:76" ht="14.1" customHeight="1" x14ac:dyDescent="0.25">
      <c r="C6" s="241" t="s">
        <v>9</v>
      </c>
      <c r="D6" s="241"/>
      <c r="F6" s="146"/>
      <c r="G6" s="146"/>
      <c r="H6" s="146"/>
      <c r="I6" s="146"/>
      <c r="J6" s="183" t="s">
        <v>337</v>
      </c>
      <c r="K6" s="183"/>
      <c r="L6" s="183"/>
      <c r="M6" s="73" t="s">
        <v>3</v>
      </c>
      <c r="P6" s="3"/>
      <c r="Q6" s="234" t="s">
        <v>360</v>
      </c>
      <c r="R6" s="234"/>
      <c r="S6" s="234"/>
      <c r="T6" s="234"/>
      <c r="U6" s="5"/>
    </row>
    <row r="7" spans="1:76" s="31" customFormat="1" ht="32.25" customHeight="1" thickBot="1" x14ac:dyDescent="0.3">
      <c r="A7" s="30"/>
      <c r="C7" s="147"/>
      <c r="D7" s="148" t="s">
        <v>24</v>
      </c>
      <c r="E7" s="242" t="str">
        <f>dane!M1</f>
        <v>…: …</v>
      </c>
      <c r="F7" s="242"/>
      <c r="G7" s="242"/>
      <c r="H7" s="242"/>
      <c r="I7" s="242"/>
      <c r="J7" s="242"/>
      <c r="K7" s="242"/>
      <c r="L7" s="242"/>
      <c r="M7" s="242"/>
      <c r="N7" s="32"/>
      <c r="O7" s="30"/>
      <c r="P7" s="7"/>
      <c r="Q7" s="235" t="s">
        <v>361</v>
      </c>
      <c r="R7" s="236"/>
      <c r="S7" s="236"/>
      <c r="T7" s="236"/>
      <c r="U7" s="8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9"/>
    </row>
    <row r="8" spans="1:76" s="59" customFormat="1" ht="23.1" customHeight="1" x14ac:dyDescent="0.25">
      <c r="A8" s="58"/>
      <c r="C8" s="155" t="s">
        <v>352</v>
      </c>
      <c r="D8" s="149" t="s">
        <v>47</v>
      </c>
      <c r="E8" s="211" t="s">
        <v>351</v>
      </c>
      <c r="F8" s="211"/>
      <c r="G8" s="211"/>
      <c r="H8" s="211"/>
      <c r="I8" s="211"/>
      <c r="J8" s="211"/>
      <c r="K8" s="211"/>
      <c r="L8" s="211"/>
      <c r="M8" s="212"/>
      <c r="N8" s="64"/>
      <c r="O8" s="58"/>
      <c r="P8" s="60"/>
      <c r="Q8" s="231" t="s">
        <v>357</v>
      </c>
      <c r="R8" s="232"/>
      <c r="S8" s="232"/>
      <c r="T8" s="233"/>
      <c r="U8" s="61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3"/>
    </row>
    <row r="9" spans="1:76" s="65" customFormat="1" ht="25.9" customHeight="1" x14ac:dyDescent="0.25">
      <c r="A9" s="58"/>
      <c r="C9" s="156" t="s">
        <v>353</v>
      </c>
      <c r="D9" s="170" t="str">
        <f>dane!E1</f>
        <v>…</v>
      </c>
      <c r="E9" s="152" t="s">
        <v>349</v>
      </c>
      <c r="F9" s="213"/>
      <c r="G9" s="213"/>
      <c r="H9" s="213"/>
      <c r="I9" s="213"/>
      <c r="J9" s="213"/>
      <c r="K9" s="213"/>
      <c r="L9" s="213"/>
      <c r="M9" s="214"/>
      <c r="N9" s="64"/>
      <c r="O9" s="58"/>
      <c r="P9" s="60"/>
      <c r="Q9" s="205"/>
      <c r="R9" s="206"/>
      <c r="S9" s="206"/>
      <c r="T9" s="207"/>
      <c r="U9" s="61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</row>
    <row r="10" spans="1:76" s="34" customFormat="1" ht="25.9" customHeight="1" x14ac:dyDescent="0.25">
      <c r="A10" s="33"/>
      <c r="C10" s="156" t="s">
        <v>40</v>
      </c>
      <c r="D10" s="150"/>
      <c r="E10" s="153" t="s">
        <v>348</v>
      </c>
      <c r="F10" s="178" t="s">
        <v>355</v>
      </c>
      <c r="G10" s="178"/>
      <c r="H10" s="178"/>
      <c r="I10" s="178"/>
      <c r="J10" s="178"/>
      <c r="K10" s="178"/>
      <c r="L10" s="178"/>
      <c r="M10" s="179"/>
      <c r="O10" s="33"/>
      <c r="P10" s="10"/>
      <c r="Q10" s="219"/>
      <c r="R10" s="219"/>
      <c r="S10" s="219"/>
      <c r="T10" s="219"/>
      <c r="U10" s="11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12"/>
    </row>
    <row r="11" spans="1:76" ht="25.9" customHeight="1" thickBot="1" x14ac:dyDescent="0.3">
      <c r="C11" s="157" t="s">
        <v>338</v>
      </c>
      <c r="D11" s="151"/>
      <c r="E11" s="154" t="s">
        <v>350</v>
      </c>
      <c r="F11" s="208" t="s">
        <v>339</v>
      </c>
      <c r="G11" s="209"/>
      <c r="H11" s="209"/>
      <c r="I11" s="209"/>
      <c r="J11" s="209"/>
      <c r="K11" s="209"/>
      <c r="L11" s="209"/>
      <c r="M11" s="210"/>
      <c r="N11" s="27"/>
      <c r="P11" s="3"/>
      <c r="Q11" s="219"/>
      <c r="R11" s="219"/>
      <c r="S11" s="219"/>
      <c r="T11" s="219"/>
      <c r="U11" s="5"/>
    </row>
    <row r="12" spans="1:76" s="36" customFormat="1" ht="16.7" customHeight="1" thickBot="1" x14ac:dyDescent="0.25">
      <c r="A12" s="35"/>
      <c r="C12" s="222" t="s">
        <v>28</v>
      </c>
      <c r="D12" s="223"/>
      <c r="E12" s="223"/>
      <c r="F12" s="223"/>
      <c r="G12" s="223"/>
      <c r="H12" s="223"/>
      <c r="I12" s="223"/>
      <c r="J12" s="223"/>
      <c r="K12" s="223"/>
      <c r="L12" s="224"/>
      <c r="M12" s="215" t="s">
        <v>8</v>
      </c>
      <c r="N12" s="67"/>
      <c r="O12" s="33"/>
      <c r="P12" s="57"/>
      <c r="Q12" s="70"/>
      <c r="R12" s="70"/>
      <c r="S12" s="70"/>
      <c r="T12" s="70"/>
      <c r="U12" s="13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14"/>
    </row>
    <row r="13" spans="1:76" s="38" customFormat="1" x14ac:dyDescent="0.25">
      <c r="A13" s="37"/>
      <c r="C13" s="225" t="s">
        <v>0</v>
      </c>
      <c r="D13" s="227" t="s">
        <v>2</v>
      </c>
      <c r="E13" s="227" t="s">
        <v>7</v>
      </c>
      <c r="F13" s="227" t="s">
        <v>5</v>
      </c>
      <c r="G13" s="227" t="s">
        <v>4</v>
      </c>
      <c r="H13" s="227" t="s">
        <v>6</v>
      </c>
      <c r="I13" s="227" t="s">
        <v>1</v>
      </c>
      <c r="J13" s="220" t="s">
        <v>25</v>
      </c>
      <c r="K13" s="221"/>
      <c r="L13" s="221"/>
      <c r="M13" s="216"/>
      <c r="N13" s="67"/>
      <c r="O13" s="1"/>
      <c r="P13" s="4"/>
      <c r="Q13" s="71"/>
      <c r="R13" s="71"/>
      <c r="S13" s="71"/>
      <c r="T13" s="71"/>
      <c r="U13" s="13"/>
      <c r="V13" s="51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15"/>
    </row>
    <row r="14" spans="1:76" s="40" customFormat="1" ht="14.1" customHeight="1" x14ac:dyDescent="0.2">
      <c r="A14" s="39"/>
      <c r="C14" s="226"/>
      <c r="D14" s="228"/>
      <c r="E14" s="228"/>
      <c r="F14" s="228"/>
      <c r="G14" s="228"/>
      <c r="H14" s="228"/>
      <c r="I14" s="228"/>
      <c r="J14" s="158" t="s">
        <v>27</v>
      </c>
      <c r="K14" s="159" t="s">
        <v>402</v>
      </c>
      <c r="L14" s="158" t="s">
        <v>26</v>
      </c>
      <c r="M14" s="217"/>
      <c r="N14" s="67"/>
      <c r="O14" s="33"/>
      <c r="P14" s="57"/>
      <c r="Q14" s="218"/>
      <c r="R14" s="218"/>
      <c r="S14" s="218"/>
      <c r="T14" s="218"/>
      <c r="U14" s="13"/>
      <c r="V14" s="51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16"/>
    </row>
    <row r="15" spans="1:76" ht="15.75" thickBot="1" x14ac:dyDescent="0.3">
      <c r="C15" s="160">
        <v>1</v>
      </c>
      <c r="D15" s="161">
        <v>2</v>
      </c>
      <c r="E15" s="161">
        <v>3</v>
      </c>
      <c r="F15" s="161">
        <v>4</v>
      </c>
      <c r="G15" s="161">
        <v>5</v>
      </c>
      <c r="H15" s="161">
        <v>6</v>
      </c>
      <c r="I15" s="161">
        <v>7</v>
      </c>
      <c r="J15" s="162">
        <v>8</v>
      </c>
      <c r="K15" s="163">
        <v>9</v>
      </c>
      <c r="L15" s="162">
        <v>10</v>
      </c>
      <c r="M15" s="169">
        <v>11</v>
      </c>
      <c r="N15" s="68"/>
      <c r="P15" s="4"/>
      <c r="Q15" s="218"/>
      <c r="R15" s="218"/>
      <c r="S15" s="218"/>
      <c r="T15" s="218"/>
      <c r="U15" s="13"/>
      <c r="V15" s="51"/>
      <c r="BW15" s="48"/>
      <c r="BX15" s="2"/>
    </row>
    <row r="16" spans="1:76" x14ac:dyDescent="0.25">
      <c r="C16" s="116"/>
      <c r="D16" s="117"/>
      <c r="E16" s="118"/>
      <c r="F16" s="118"/>
      <c r="G16" s="118"/>
      <c r="H16" s="119"/>
      <c r="I16" s="119"/>
      <c r="J16" s="119"/>
      <c r="K16" s="120"/>
      <c r="L16" s="119" t="str">
        <f>IF($G16&gt;0,dane!$AE$1,"")</f>
        <v/>
      </c>
      <c r="M16" s="121">
        <f t="shared" ref="M16:M25" si="0">G16*IF(ISNUMBER(I16),I16,1)</f>
        <v>0</v>
      </c>
      <c r="N16" s="69"/>
      <c r="O16" s="72"/>
      <c r="P16" s="57"/>
      <c r="Q16" s="4"/>
      <c r="R16" s="4"/>
      <c r="S16" s="4"/>
      <c r="T16" s="4"/>
      <c r="U16" s="13"/>
      <c r="V16" s="51"/>
      <c r="BW16" s="48"/>
      <c r="BX16" s="2"/>
    </row>
    <row r="17" spans="1:76" x14ac:dyDescent="0.25">
      <c r="C17" s="77"/>
      <c r="D17" s="75"/>
      <c r="E17" s="75"/>
      <c r="F17" s="75"/>
      <c r="G17" s="78"/>
      <c r="H17" s="75"/>
      <c r="I17" s="75"/>
      <c r="J17" s="75"/>
      <c r="K17" s="76"/>
      <c r="L17" s="84" t="str">
        <f>IF($G17&gt;0,dane!$AE$1,"")</f>
        <v/>
      </c>
      <c r="M17" s="79">
        <f t="shared" si="0"/>
        <v>0</v>
      </c>
      <c r="N17" s="69"/>
      <c r="P17" s="4"/>
      <c r="Q17" s="4"/>
      <c r="R17" s="4"/>
      <c r="S17" s="4"/>
      <c r="T17" s="4"/>
      <c r="U17" s="13"/>
      <c r="V17" s="51"/>
      <c r="BW17" s="48"/>
      <c r="BX17" s="2"/>
    </row>
    <row r="18" spans="1:76" x14ac:dyDescent="0.25">
      <c r="C18" s="173"/>
      <c r="D18" s="143"/>
      <c r="E18" s="143"/>
      <c r="F18" s="143"/>
      <c r="G18" s="143"/>
      <c r="H18" s="78"/>
      <c r="I18" s="78"/>
      <c r="J18" s="78"/>
      <c r="K18" s="76"/>
      <c r="L18" s="84" t="str">
        <f>IF($G18&gt;0,dane!$AE$1,"")</f>
        <v/>
      </c>
      <c r="M18" s="79">
        <f t="shared" si="0"/>
        <v>0</v>
      </c>
      <c r="N18" s="69"/>
      <c r="O18" s="33"/>
      <c r="P18" s="57"/>
      <c r="Q18" s="4"/>
      <c r="R18" s="4"/>
      <c r="S18" s="4"/>
      <c r="T18" s="4"/>
      <c r="U18" s="13"/>
      <c r="V18" s="51"/>
      <c r="BW18" s="48"/>
      <c r="BX18" s="2"/>
    </row>
    <row r="19" spans="1:76" x14ac:dyDescent="0.25">
      <c r="C19" s="77"/>
      <c r="D19" s="75"/>
      <c r="E19" s="75"/>
      <c r="F19" s="78"/>
      <c r="G19" s="75"/>
      <c r="H19" s="75"/>
      <c r="I19" s="75"/>
      <c r="J19" s="75"/>
      <c r="K19" s="76"/>
      <c r="L19" s="84" t="str">
        <f>IF($G19&gt;0,dane!$AE$1,"")</f>
        <v/>
      </c>
      <c r="M19" s="79">
        <f t="shared" si="0"/>
        <v>0</v>
      </c>
      <c r="N19" s="69"/>
      <c r="P19" s="4"/>
      <c r="Q19" s="4"/>
      <c r="R19" s="4"/>
      <c r="S19" s="4"/>
      <c r="T19" s="4"/>
      <c r="U19" s="13"/>
      <c r="V19" s="51"/>
      <c r="BW19" s="48"/>
      <c r="BX19" s="2"/>
    </row>
    <row r="20" spans="1:76" x14ac:dyDescent="0.25">
      <c r="C20" s="77"/>
      <c r="D20" s="78"/>
      <c r="E20" s="75"/>
      <c r="F20" s="75"/>
      <c r="G20" s="75"/>
      <c r="H20" s="75"/>
      <c r="I20" s="75"/>
      <c r="J20" s="75"/>
      <c r="K20" s="76"/>
      <c r="L20" s="84" t="str">
        <f>IF($G20&gt;0,dane!$AE$1,"")</f>
        <v/>
      </c>
      <c r="M20" s="79">
        <f t="shared" si="0"/>
        <v>0</v>
      </c>
      <c r="N20" s="69"/>
      <c r="O20" s="33"/>
      <c r="P20" s="57"/>
      <c r="Q20" s="4"/>
      <c r="R20" s="4"/>
      <c r="S20" s="4"/>
      <c r="T20" s="4"/>
      <c r="U20" s="13"/>
      <c r="V20" s="51"/>
      <c r="BW20" s="48"/>
      <c r="BX20" s="2"/>
    </row>
    <row r="21" spans="1:76" x14ac:dyDescent="0.25">
      <c r="C21" s="77"/>
      <c r="D21" s="75"/>
      <c r="E21" s="75"/>
      <c r="F21" s="75"/>
      <c r="G21" s="75"/>
      <c r="H21" s="75"/>
      <c r="I21" s="75"/>
      <c r="J21" s="75"/>
      <c r="K21" s="76"/>
      <c r="L21" s="84" t="str">
        <f>IF($G21&gt;0,dane!$AE$1,"")</f>
        <v/>
      </c>
      <c r="M21" s="79">
        <f t="shared" si="0"/>
        <v>0</v>
      </c>
      <c r="N21" s="69"/>
      <c r="P21" s="4"/>
      <c r="Q21" s="4"/>
      <c r="R21" s="4"/>
      <c r="S21" s="4"/>
      <c r="T21" s="4"/>
      <c r="U21" s="13"/>
      <c r="V21" s="51"/>
      <c r="BW21" s="48"/>
      <c r="BX21" s="2"/>
    </row>
    <row r="22" spans="1:76" x14ac:dyDescent="0.25">
      <c r="C22" s="77"/>
      <c r="D22" s="75"/>
      <c r="E22" s="75"/>
      <c r="F22" s="75"/>
      <c r="G22" s="75"/>
      <c r="H22" s="75"/>
      <c r="I22" s="75"/>
      <c r="J22" s="75"/>
      <c r="K22" s="76"/>
      <c r="L22" s="84" t="str">
        <f>IF($G22&gt;0,dane!$AE$1,"")</f>
        <v/>
      </c>
      <c r="M22" s="79">
        <f t="shared" si="0"/>
        <v>0</v>
      </c>
      <c r="N22" s="69"/>
      <c r="O22" s="33"/>
      <c r="P22" s="57"/>
      <c r="Q22" s="4"/>
      <c r="R22" s="4"/>
      <c r="S22" s="4"/>
      <c r="T22" s="4"/>
      <c r="U22" s="13"/>
      <c r="V22" s="51"/>
      <c r="BW22" s="48"/>
      <c r="BX22" s="2"/>
    </row>
    <row r="23" spans="1:76" x14ac:dyDescent="0.25">
      <c r="C23" s="77"/>
      <c r="D23" s="75"/>
      <c r="E23" s="75"/>
      <c r="F23" s="75"/>
      <c r="G23" s="75"/>
      <c r="H23" s="75"/>
      <c r="I23" s="75"/>
      <c r="J23" s="75"/>
      <c r="K23" s="76"/>
      <c r="L23" s="84" t="str">
        <f>IF($G23&gt;0,dane!$AE$1,"")</f>
        <v/>
      </c>
      <c r="M23" s="79">
        <f t="shared" si="0"/>
        <v>0</v>
      </c>
      <c r="N23" s="69"/>
      <c r="P23" s="4"/>
      <c r="Q23" s="4"/>
      <c r="R23" s="4"/>
      <c r="S23" s="4"/>
      <c r="T23" s="4"/>
      <c r="U23" s="13"/>
      <c r="V23" s="51"/>
      <c r="BW23" s="48"/>
      <c r="BX23" s="2"/>
    </row>
    <row r="24" spans="1:76" x14ac:dyDescent="0.25">
      <c r="C24" s="77"/>
      <c r="D24" s="75"/>
      <c r="E24" s="75"/>
      <c r="F24" s="75"/>
      <c r="G24" s="75"/>
      <c r="H24" s="75"/>
      <c r="I24" s="75"/>
      <c r="J24" s="75"/>
      <c r="K24" s="76"/>
      <c r="L24" s="84" t="str">
        <f>IF($G24&gt;0,dane!$AE$1,"")</f>
        <v/>
      </c>
      <c r="M24" s="79">
        <f t="shared" si="0"/>
        <v>0</v>
      </c>
      <c r="N24" s="69"/>
      <c r="O24" s="33"/>
      <c r="P24" s="57"/>
      <c r="Q24" s="4"/>
      <c r="R24" s="4"/>
      <c r="S24" s="4"/>
      <c r="T24" s="4"/>
      <c r="U24" s="13"/>
      <c r="V24" s="51"/>
      <c r="BW24" s="48"/>
      <c r="BX24" s="2"/>
    </row>
    <row r="25" spans="1:76" ht="15.6" customHeight="1" thickBot="1" x14ac:dyDescent="0.3">
      <c r="C25" s="80"/>
      <c r="D25" s="81"/>
      <c r="E25" s="81"/>
      <c r="F25" s="81"/>
      <c r="G25" s="81"/>
      <c r="H25" s="81"/>
      <c r="I25" s="81"/>
      <c r="J25" s="81"/>
      <c r="K25" s="82"/>
      <c r="L25" s="122" t="str">
        <f>IF($G25&gt;0,dane!$AE$1,"")</f>
        <v/>
      </c>
      <c r="M25" s="83">
        <f t="shared" si="0"/>
        <v>0</v>
      </c>
      <c r="N25" s="69"/>
      <c r="P25" s="4"/>
      <c r="Q25" s="4"/>
      <c r="R25" s="4"/>
      <c r="S25" s="4"/>
      <c r="T25" s="4"/>
      <c r="U25" s="13"/>
      <c r="V25" s="51"/>
    </row>
    <row r="26" spans="1:76" ht="17.850000000000001" customHeight="1" thickBot="1" x14ac:dyDescent="0.3">
      <c r="C26" s="184" t="s">
        <v>346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15">
        <f>SUM(M16:M25)</f>
        <v>0</v>
      </c>
      <c r="N26" s="27"/>
      <c r="O26" s="33"/>
      <c r="P26" s="10"/>
      <c r="Q26" s="4"/>
      <c r="R26" s="4"/>
      <c r="S26" s="4"/>
      <c r="T26" s="4"/>
      <c r="U26" s="13"/>
      <c r="V26" s="51"/>
    </row>
    <row r="27" spans="1:76" s="43" customFormat="1" ht="23.1" customHeight="1" x14ac:dyDescent="0.25">
      <c r="A27" s="42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6"/>
      <c r="N27" s="41"/>
      <c r="O27" s="42"/>
      <c r="P27" s="17"/>
      <c r="Q27" s="18"/>
      <c r="R27" s="18"/>
      <c r="S27" s="18"/>
      <c r="T27" s="4"/>
      <c r="U27" s="13"/>
      <c r="V27" s="51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19"/>
    </row>
    <row r="28" spans="1:76" s="136" customFormat="1" ht="17.850000000000001" customHeight="1" x14ac:dyDescent="0.25">
      <c r="A28" s="135"/>
      <c r="C28" s="164" t="s">
        <v>354</v>
      </c>
      <c r="D28" s="165"/>
      <c r="E28" s="166" t="s">
        <v>36</v>
      </c>
      <c r="F28" s="203" t="s">
        <v>335</v>
      </c>
      <c r="G28" s="204"/>
      <c r="H28" s="204"/>
      <c r="I28" s="204"/>
      <c r="J28" s="167"/>
      <c r="K28" s="167"/>
      <c r="L28" s="167"/>
      <c r="M28" s="168" t="s">
        <v>35</v>
      </c>
      <c r="N28" s="137"/>
      <c r="O28" s="135"/>
      <c r="P28" s="138"/>
      <c r="Q28" s="139"/>
      <c r="R28" s="139"/>
      <c r="S28" s="139"/>
      <c r="T28" s="139"/>
      <c r="U28" s="140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2"/>
    </row>
    <row r="29" spans="1:76" s="43" customFormat="1" ht="46.35" customHeight="1" x14ac:dyDescent="0.25">
      <c r="A29" s="42"/>
      <c r="C29" s="189"/>
      <c r="D29" s="190"/>
      <c r="E29" s="191"/>
      <c r="F29" s="195"/>
      <c r="G29" s="196"/>
      <c r="H29" s="196"/>
      <c r="I29" s="196"/>
      <c r="J29" s="171"/>
      <c r="K29" s="171"/>
      <c r="L29" s="171"/>
      <c r="M29" s="172"/>
      <c r="N29" s="27"/>
      <c r="O29" s="42"/>
      <c r="P29" s="17"/>
      <c r="Q29" s="18"/>
      <c r="R29" s="18"/>
      <c r="S29" s="18"/>
      <c r="T29" s="4"/>
      <c r="U29" s="13"/>
      <c r="V29" s="51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19"/>
    </row>
    <row r="30" spans="1:76" s="43" customFormat="1" ht="12.4" customHeight="1" x14ac:dyDescent="0.25">
      <c r="A30" s="42"/>
      <c r="C30" s="192"/>
      <c r="D30" s="193"/>
      <c r="E30" s="194"/>
      <c r="F30" s="197"/>
      <c r="G30" s="198"/>
      <c r="H30" s="198"/>
      <c r="I30" s="198"/>
      <c r="J30" s="199">
        <f>dane!AD1</f>
        <v>0</v>
      </c>
      <c r="K30" s="199"/>
      <c r="L30" s="199"/>
      <c r="M30" s="200"/>
      <c r="N30" s="27"/>
      <c r="O30" s="42"/>
      <c r="P30" s="17"/>
      <c r="Q30" s="18"/>
      <c r="R30" s="18"/>
      <c r="S30" s="18"/>
      <c r="T30" s="4"/>
      <c r="U30" s="13"/>
      <c r="V30" s="51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19"/>
    </row>
    <row r="31" spans="1:76" s="45" customFormat="1" ht="17.850000000000001" customHeight="1" x14ac:dyDescent="0.25">
      <c r="A31" s="44"/>
      <c r="C31" s="184" t="s">
        <v>347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27"/>
      <c r="O31" s="44"/>
      <c r="P31" s="20"/>
      <c r="Q31" s="21"/>
      <c r="R31" s="21"/>
      <c r="S31" s="21"/>
      <c r="T31" s="21"/>
      <c r="U31" s="22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23"/>
    </row>
    <row r="32" spans="1:76" s="45" customFormat="1" ht="16.350000000000001" customHeight="1" x14ac:dyDescent="0.25">
      <c r="A32" s="44"/>
      <c r="C32" s="188" t="s">
        <v>32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27"/>
      <c r="O32" s="44"/>
      <c r="P32" s="20"/>
      <c r="Q32" s="21"/>
      <c r="R32" s="21"/>
      <c r="S32" s="21"/>
      <c r="T32" s="21"/>
      <c r="U32" s="22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23"/>
    </row>
    <row r="33" spans="1:75" s="47" customFormat="1" ht="30.2" customHeight="1" x14ac:dyDescent="0.25">
      <c r="A33" s="46"/>
      <c r="B33" s="29"/>
      <c r="C33" s="187" t="s">
        <v>31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27"/>
      <c r="O33" s="46"/>
      <c r="P33" s="20"/>
      <c r="Q33" s="21"/>
      <c r="R33" s="21"/>
      <c r="S33" s="21"/>
      <c r="T33" s="21"/>
      <c r="U33" s="24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25"/>
    </row>
    <row r="34" spans="1:75" s="47" customFormat="1" ht="16.350000000000001" customHeight="1" x14ac:dyDescent="0.25">
      <c r="A34" s="46"/>
      <c r="B34" s="29"/>
      <c r="C34" s="202" t="s">
        <v>33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7"/>
      <c r="O34" s="46"/>
      <c r="P34" s="20"/>
      <c r="Q34" s="21"/>
      <c r="R34" s="21"/>
      <c r="S34" s="21"/>
      <c r="T34" s="21"/>
      <c r="U34" s="24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25"/>
    </row>
    <row r="35" spans="1:75" s="47" customFormat="1" ht="16.350000000000001" customHeight="1" x14ac:dyDescent="0.25">
      <c r="A35" s="46"/>
      <c r="B35" s="29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7"/>
      <c r="O35" s="46"/>
      <c r="P35" s="20"/>
      <c r="Q35" s="21"/>
      <c r="R35" s="21"/>
      <c r="S35" s="21"/>
      <c r="T35" s="21"/>
      <c r="U35" s="24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25"/>
    </row>
    <row r="36" spans="1:75" s="47" customFormat="1" ht="16.350000000000001" customHeight="1" x14ac:dyDescent="0.25">
      <c r="A36" s="46"/>
      <c r="B36" s="29"/>
      <c r="C36" s="202" t="s">
        <v>34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7"/>
      <c r="O36" s="46"/>
      <c r="P36" s="20"/>
      <c r="Q36" s="21" t="s">
        <v>364</v>
      </c>
      <c r="R36" s="21"/>
      <c r="S36" s="21"/>
      <c r="T36" s="21"/>
      <c r="U36" s="24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25"/>
    </row>
    <row r="37" spans="1:75" s="1" customFormat="1" ht="7.5" customHeight="1" x14ac:dyDescent="0.25">
      <c r="B37" s="26"/>
      <c r="C37" s="26"/>
      <c r="D37" s="26"/>
      <c r="E37" s="26"/>
      <c r="F37" s="26"/>
      <c r="G37" s="27"/>
      <c r="H37" s="27"/>
      <c r="I37" s="27"/>
      <c r="J37" s="41"/>
      <c r="K37" s="41"/>
      <c r="L37" s="41"/>
      <c r="M37" s="41"/>
      <c r="N37" s="27"/>
      <c r="U37" s="2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2"/>
    </row>
    <row r="38" spans="1:75" s="1" customFormat="1" x14ac:dyDescent="0.25">
      <c r="U38" s="2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2"/>
    </row>
    <row r="39" spans="1:75" s="1" customFormat="1" x14ac:dyDescent="0.25">
      <c r="U39" s="2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2"/>
    </row>
    <row r="40" spans="1:75" s="1" customFormat="1" x14ac:dyDescent="0.25">
      <c r="U40" s="2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2"/>
    </row>
    <row r="41" spans="1:75" s="1" customFormat="1" x14ac:dyDescent="0.25">
      <c r="U41" s="2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2"/>
    </row>
    <row r="42" spans="1:75" s="1" customFormat="1" x14ac:dyDescent="0.25">
      <c r="U42" s="2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2"/>
    </row>
    <row r="43" spans="1:75" s="1" customFormat="1" x14ac:dyDescent="0.25">
      <c r="U43" s="2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2"/>
    </row>
    <row r="44" spans="1:75" s="1" customFormat="1" x14ac:dyDescent="0.25">
      <c r="U44" s="2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2"/>
    </row>
    <row r="45" spans="1:75" s="1" customFormat="1" x14ac:dyDescent="0.25">
      <c r="U45" s="2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2"/>
    </row>
    <row r="46" spans="1:75" s="1" customFormat="1" x14ac:dyDescent="0.25">
      <c r="U46" s="2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2"/>
    </row>
    <row r="47" spans="1:75" s="1" customFormat="1" x14ac:dyDescent="0.25">
      <c r="U47" s="2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2"/>
    </row>
    <row r="48" spans="1:75" s="1" customFormat="1" x14ac:dyDescent="0.25">
      <c r="U48" s="2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2"/>
    </row>
    <row r="49" spans="21:75" s="1" customFormat="1" x14ac:dyDescent="0.25">
      <c r="U49" s="2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2"/>
    </row>
    <row r="50" spans="21:75" s="1" customFormat="1" x14ac:dyDescent="0.25">
      <c r="U50" s="2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2"/>
    </row>
    <row r="51" spans="21:75" s="1" customFormat="1" x14ac:dyDescent="0.25">
      <c r="U51" s="2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2"/>
    </row>
    <row r="52" spans="21:75" s="1" customFormat="1" x14ac:dyDescent="0.25">
      <c r="U52" s="2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2"/>
    </row>
    <row r="53" spans="21:75" s="1" customFormat="1" x14ac:dyDescent="0.25">
      <c r="U53" s="2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2"/>
    </row>
    <row r="54" spans="21:75" s="1" customFormat="1" x14ac:dyDescent="0.25">
      <c r="U54" s="2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2"/>
    </row>
    <row r="55" spans="21:75" s="1" customFormat="1" x14ac:dyDescent="0.25">
      <c r="U55" s="2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2"/>
    </row>
    <row r="56" spans="21:75" s="1" customFormat="1" x14ac:dyDescent="0.25">
      <c r="U56" s="2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2"/>
    </row>
    <row r="57" spans="21:75" s="1" customFormat="1" x14ac:dyDescent="0.25">
      <c r="U57" s="2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2"/>
    </row>
    <row r="58" spans="21:75" s="1" customFormat="1" x14ac:dyDescent="0.25">
      <c r="U58" s="2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2"/>
    </row>
    <row r="59" spans="21:75" s="1" customFormat="1" x14ac:dyDescent="0.25">
      <c r="U59" s="2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2"/>
    </row>
    <row r="60" spans="21:75" s="1" customFormat="1" x14ac:dyDescent="0.25">
      <c r="U60" s="2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2"/>
    </row>
    <row r="61" spans="21:75" s="1" customFormat="1" x14ac:dyDescent="0.25">
      <c r="U61" s="2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2"/>
    </row>
    <row r="62" spans="21:75" s="1" customFormat="1" x14ac:dyDescent="0.25">
      <c r="U62" s="2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2"/>
    </row>
    <row r="63" spans="21:75" s="1" customFormat="1" x14ac:dyDescent="0.25">
      <c r="U63" s="2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2"/>
    </row>
    <row r="64" spans="21:75" s="1" customFormat="1" x14ac:dyDescent="0.25">
      <c r="U64" s="2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2"/>
    </row>
    <row r="65" spans="21:75" s="1" customFormat="1" x14ac:dyDescent="0.25">
      <c r="U65" s="2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2"/>
    </row>
    <row r="66" spans="21:75" s="1" customFormat="1" x14ac:dyDescent="0.25">
      <c r="U66" s="2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2"/>
    </row>
    <row r="67" spans="21:75" s="1" customFormat="1" x14ac:dyDescent="0.25">
      <c r="U67" s="2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2"/>
    </row>
    <row r="68" spans="21:75" s="1" customFormat="1" x14ac:dyDescent="0.25">
      <c r="U68" s="2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2"/>
    </row>
    <row r="69" spans="21:75" s="1" customFormat="1" x14ac:dyDescent="0.25">
      <c r="U69" s="2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2"/>
    </row>
    <row r="70" spans="21:75" s="1" customFormat="1" x14ac:dyDescent="0.25">
      <c r="U70" s="2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2"/>
    </row>
    <row r="71" spans="21:75" s="1" customFormat="1" x14ac:dyDescent="0.25">
      <c r="U71" s="2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2"/>
    </row>
    <row r="72" spans="21:75" s="1" customFormat="1" x14ac:dyDescent="0.25">
      <c r="U72" s="2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2"/>
    </row>
    <row r="73" spans="21:75" s="1" customFormat="1" x14ac:dyDescent="0.25">
      <c r="U73" s="2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2"/>
    </row>
    <row r="74" spans="21:75" s="1" customFormat="1" x14ac:dyDescent="0.25">
      <c r="U74" s="2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2"/>
    </row>
    <row r="75" spans="21:75" s="1" customFormat="1" x14ac:dyDescent="0.25">
      <c r="U75" s="2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2"/>
    </row>
    <row r="76" spans="21:75" s="1" customFormat="1" x14ac:dyDescent="0.25">
      <c r="U76" s="2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2"/>
    </row>
    <row r="77" spans="21:75" s="1" customFormat="1" x14ac:dyDescent="0.25">
      <c r="U77" s="2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2"/>
    </row>
    <row r="78" spans="21:75" s="1" customFormat="1" x14ac:dyDescent="0.25">
      <c r="U78" s="2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2"/>
    </row>
    <row r="79" spans="21:75" s="1" customFormat="1" x14ac:dyDescent="0.25">
      <c r="U79" s="2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2"/>
    </row>
    <row r="80" spans="21:75" s="1" customFormat="1" x14ac:dyDescent="0.25">
      <c r="U80" s="2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2"/>
    </row>
    <row r="81" spans="21:75" s="1" customFormat="1" x14ac:dyDescent="0.25">
      <c r="U81" s="2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2"/>
    </row>
    <row r="82" spans="21:75" s="1" customFormat="1" x14ac:dyDescent="0.25">
      <c r="U82" s="2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2"/>
    </row>
    <row r="83" spans="21:75" s="1" customFormat="1" x14ac:dyDescent="0.25">
      <c r="U83" s="2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2"/>
    </row>
    <row r="84" spans="21:75" s="1" customFormat="1" x14ac:dyDescent="0.25">
      <c r="U84" s="2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2"/>
    </row>
    <row r="85" spans="21:75" s="1" customFormat="1" x14ac:dyDescent="0.25">
      <c r="U85" s="2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2"/>
    </row>
    <row r="86" spans="21:75" s="1" customFormat="1" x14ac:dyDescent="0.25">
      <c r="U86" s="2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2"/>
    </row>
    <row r="87" spans="21:75" s="1" customFormat="1" x14ac:dyDescent="0.25">
      <c r="U87" s="2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2"/>
    </row>
    <row r="88" spans="21:75" s="1" customFormat="1" x14ac:dyDescent="0.25">
      <c r="U88" s="2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2"/>
    </row>
    <row r="89" spans="21:75" s="1" customFormat="1" x14ac:dyDescent="0.25">
      <c r="U89" s="2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2"/>
    </row>
    <row r="90" spans="21:75" s="1" customFormat="1" x14ac:dyDescent="0.25">
      <c r="U90" s="2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2"/>
    </row>
    <row r="91" spans="21:75" s="1" customFormat="1" x14ac:dyDescent="0.25">
      <c r="U91" s="2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2"/>
    </row>
    <row r="92" spans="21:75" s="1" customFormat="1" x14ac:dyDescent="0.25">
      <c r="U92" s="2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2"/>
    </row>
    <row r="93" spans="21:75" s="1" customFormat="1" x14ac:dyDescent="0.25">
      <c r="U93" s="2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2"/>
    </row>
    <row r="94" spans="21:75" s="1" customFormat="1" x14ac:dyDescent="0.25">
      <c r="U94" s="2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2"/>
    </row>
    <row r="95" spans="21:75" s="1" customFormat="1" x14ac:dyDescent="0.25">
      <c r="U95" s="2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2"/>
    </row>
    <row r="96" spans="21:75" s="1" customFormat="1" x14ac:dyDescent="0.25">
      <c r="U96" s="2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2"/>
    </row>
    <row r="97" spans="21:75" s="1" customFormat="1" x14ac:dyDescent="0.25">
      <c r="U97" s="2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2"/>
    </row>
    <row r="98" spans="21:75" s="1" customFormat="1" x14ac:dyDescent="0.25">
      <c r="U98" s="2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2"/>
    </row>
    <row r="99" spans="21:75" s="1" customFormat="1" x14ac:dyDescent="0.25">
      <c r="U99" s="2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2"/>
    </row>
    <row r="100" spans="21:75" s="1" customFormat="1" x14ac:dyDescent="0.25">
      <c r="U100" s="2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2"/>
    </row>
    <row r="101" spans="21:75" s="1" customFormat="1" x14ac:dyDescent="0.25">
      <c r="U101" s="2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2"/>
    </row>
    <row r="102" spans="21:75" s="1" customFormat="1" x14ac:dyDescent="0.25">
      <c r="U102" s="2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2"/>
    </row>
    <row r="103" spans="21:75" s="1" customFormat="1" x14ac:dyDescent="0.25">
      <c r="U103" s="2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2"/>
    </row>
    <row r="104" spans="21:75" s="1" customFormat="1" x14ac:dyDescent="0.25">
      <c r="U104" s="2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2"/>
    </row>
    <row r="105" spans="21:75" s="1" customFormat="1" x14ac:dyDescent="0.25">
      <c r="U105" s="2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2"/>
    </row>
    <row r="106" spans="21:75" s="1" customFormat="1" x14ac:dyDescent="0.25">
      <c r="U106" s="2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2"/>
    </row>
    <row r="107" spans="21:75" s="1" customFormat="1" x14ac:dyDescent="0.25">
      <c r="U107" s="2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2"/>
    </row>
    <row r="108" spans="21:75" s="1" customFormat="1" x14ac:dyDescent="0.25">
      <c r="U108" s="2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2"/>
    </row>
    <row r="109" spans="21:75" s="1" customFormat="1" x14ac:dyDescent="0.25">
      <c r="U109" s="2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2"/>
    </row>
    <row r="110" spans="21:75" s="1" customFormat="1" x14ac:dyDescent="0.25">
      <c r="U110" s="2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2"/>
    </row>
    <row r="111" spans="21:75" s="1" customFormat="1" x14ac:dyDescent="0.25">
      <c r="U111" s="2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2"/>
    </row>
    <row r="112" spans="21:75" s="1" customFormat="1" x14ac:dyDescent="0.25">
      <c r="U112" s="2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2"/>
    </row>
    <row r="113" spans="21:75" s="1" customFormat="1" x14ac:dyDescent="0.25">
      <c r="U113" s="2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2"/>
    </row>
    <row r="114" spans="21:75" s="1" customFormat="1" x14ac:dyDescent="0.25">
      <c r="U114" s="2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2"/>
    </row>
    <row r="115" spans="21:75" s="1" customFormat="1" x14ac:dyDescent="0.25">
      <c r="U115" s="2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2"/>
    </row>
    <row r="116" spans="21:75" s="1" customFormat="1" x14ac:dyDescent="0.25">
      <c r="U116" s="2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2"/>
    </row>
    <row r="117" spans="21:75" s="1" customFormat="1" x14ac:dyDescent="0.25">
      <c r="U117" s="2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2"/>
    </row>
    <row r="118" spans="21:75" s="1" customFormat="1" x14ac:dyDescent="0.25">
      <c r="U118" s="2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2"/>
    </row>
    <row r="119" spans="21:75" s="1" customFormat="1" x14ac:dyDescent="0.25">
      <c r="U119" s="2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2"/>
    </row>
    <row r="120" spans="21:75" s="1" customFormat="1" x14ac:dyDescent="0.25">
      <c r="U120" s="2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2"/>
    </row>
    <row r="121" spans="21:75" s="1" customFormat="1" x14ac:dyDescent="0.25">
      <c r="U121" s="2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2"/>
    </row>
    <row r="122" spans="21:75" s="1" customFormat="1" x14ac:dyDescent="0.25">
      <c r="U122" s="2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2"/>
    </row>
    <row r="123" spans="21:75" s="1" customFormat="1" x14ac:dyDescent="0.25">
      <c r="U123" s="2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2"/>
    </row>
    <row r="124" spans="21:75" s="1" customFormat="1" x14ac:dyDescent="0.25">
      <c r="U124" s="2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2"/>
    </row>
    <row r="125" spans="21:75" s="1" customFormat="1" x14ac:dyDescent="0.25">
      <c r="U125" s="2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2"/>
    </row>
    <row r="126" spans="21:75" s="1" customFormat="1" x14ac:dyDescent="0.25">
      <c r="U126" s="2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2"/>
    </row>
    <row r="127" spans="21:75" s="1" customFormat="1" x14ac:dyDescent="0.25">
      <c r="U127" s="2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2"/>
    </row>
    <row r="128" spans="21:75" s="1" customFormat="1" x14ac:dyDescent="0.25">
      <c r="U128" s="2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2"/>
    </row>
    <row r="129" spans="21:75" s="1" customFormat="1" x14ac:dyDescent="0.25">
      <c r="U129" s="2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2"/>
    </row>
    <row r="130" spans="21:75" s="1" customFormat="1" x14ac:dyDescent="0.25">
      <c r="U130" s="2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2"/>
    </row>
    <row r="131" spans="21:75" s="1" customFormat="1" x14ac:dyDescent="0.25">
      <c r="U131" s="2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2"/>
    </row>
    <row r="132" spans="21:75" s="1" customFormat="1" x14ac:dyDescent="0.25">
      <c r="U132" s="2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2"/>
    </row>
    <row r="133" spans="21:75" s="1" customFormat="1" x14ac:dyDescent="0.25">
      <c r="U133" s="2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2"/>
    </row>
    <row r="134" spans="21:75" s="1" customFormat="1" x14ac:dyDescent="0.25">
      <c r="U134" s="2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2"/>
    </row>
    <row r="135" spans="21:75" s="1" customFormat="1" x14ac:dyDescent="0.25">
      <c r="U135" s="2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2"/>
    </row>
    <row r="136" spans="21:75" s="1" customFormat="1" x14ac:dyDescent="0.25">
      <c r="U136" s="2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2"/>
    </row>
    <row r="137" spans="21:75" s="1" customFormat="1" x14ac:dyDescent="0.25">
      <c r="U137" s="2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2"/>
    </row>
    <row r="138" spans="21:75" s="1" customFormat="1" x14ac:dyDescent="0.25">
      <c r="U138" s="2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2"/>
    </row>
    <row r="139" spans="21:75" s="1" customFormat="1" x14ac:dyDescent="0.25">
      <c r="U139" s="2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2"/>
    </row>
    <row r="140" spans="21:75" s="1" customFormat="1" x14ac:dyDescent="0.25">
      <c r="U140" s="2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2"/>
    </row>
    <row r="141" spans="21:75" s="1" customFormat="1" x14ac:dyDescent="0.25">
      <c r="U141" s="2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2"/>
    </row>
    <row r="142" spans="21:75" s="1" customFormat="1" x14ac:dyDescent="0.25">
      <c r="U142" s="2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2"/>
    </row>
    <row r="143" spans="21:75" s="1" customFormat="1" x14ac:dyDescent="0.25">
      <c r="U143" s="2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2"/>
    </row>
    <row r="144" spans="21:75" s="1" customFormat="1" x14ac:dyDescent="0.25">
      <c r="U144" s="2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2"/>
    </row>
    <row r="145" spans="21:75" s="1" customFormat="1" x14ac:dyDescent="0.25">
      <c r="U145" s="2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2"/>
    </row>
    <row r="146" spans="21:75" s="1" customFormat="1" x14ac:dyDescent="0.25">
      <c r="U146" s="2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2"/>
    </row>
    <row r="147" spans="21:75" s="1" customFormat="1" x14ac:dyDescent="0.25">
      <c r="U147" s="2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2"/>
    </row>
    <row r="148" spans="21:75" s="1" customFormat="1" x14ac:dyDescent="0.25">
      <c r="U148" s="2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2"/>
    </row>
    <row r="149" spans="21:75" s="1" customFormat="1" x14ac:dyDescent="0.25">
      <c r="U149" s="2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2"/>
    </row>
    <row r="150" spans="21:75" s="1" customFormat="1" x14ac:dyDescent="0.25">
      <c r="U150" s="2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2"/>
    </row>
    <row r="151" spans="21:75" s="1" customFormat="1" x14ac:dyDescent="0.25">
      <c r="U151" s="2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2"/>
    </row>
    <row r="152" spans="21:75" s="1" customFormat="1" x14ac:dyDescent="0.25">
      <c r="U152" s="2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2"/>
    </row>
    <row r="153" spans="21:75" s="1" customFormat="1" x14ac:dyDescent="0.25">
      <c r="U153" s="2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2"/>
    </row>
    <row r="154" spans="21:75" s="1" customFormat="1" x14ac:dyDescent="0.25">
      <c r="U154" s="2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2"/>
    </row>
    <row r="155" spans="21:75" s="1" customFormat="1" x14ac:dyDescent="0.25">
      <c r="U155" s="2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2"/>
    </row>
    <row r="156" spans="21:75" s="1" customFormat="1" x14ac:dyDescent="0.25">
      <c r="U156" s="2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2"/>
    </row>
    <row r="157" spans="21:75" s="1" customFormat="1" x14ac:dyDescent="0.25">
      <c r="U157" s="2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2"/>
    </row>
    <row r="158" spans="21:75" s="1" customFormat="1" x14ac:dyDescent="0.25">
      <c r="U158" s="2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2"/>
    </row>
    <row r="159" spans="21:75" s="1" customFormat="1" x14ac:dyDescent="0.25">
      <c r="U159" s="2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8"/>
      <c r="BV159" s="48"/>
      <c r="BW159" s="2"/>
    </row>
    <row r="160" spans="21:75" s="1" customFormat="1" x14ac:dyDescent="0.25">
      <c r="U160" s="2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8"/>
      <c r="BV160" s="48"/>
      <c r="BW160" s="2"/>
    </row>
    <row r="161" spans="21:75" s="1" customFormat="1" x14ac:dyDescent="0.25">
      <c r="U161" s="2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8"/>
      <c r="BV161" s="48"/>
      <c r="BW161" s="2"/>
    </row>
    <row r="162" spans="21:75" s="1" customFormat="1" x14ac:dyDescent="0.25">
      <c r="U162" s="2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8"/>
      <c r="BV162" s="48"/>
      <c r="BW162" s="2"/>
    </row>
    <row r="163" spans="21:75" s="1" customFormat="1" x14ac:dyDescent="0.25">
      <c r="U163" s="2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2"/>
    </row>
    <row r="164" spans="21:75" s="1" customFormat="1" x14ac:dyDescent="0.25">
      <c r="U164" s="2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2"/>
    </row>
    <row r="165" spans="21:75" s="1" customFormat="1" x14ac:dyDescent="0.25">
      <c r="U165" s="2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2"/>
    </row>
    <row r="166" spans="21:75" s="1" customFormat="1" x14ac:dyDescent="0.25">
      <c r="U166" s="2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2"/>
    </row>
    <row r="167" spans="21:75" s="1" customFormat="1" x14ac:dyDescent="0.25">
      <c r="U167" s="2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2"/>
    </row>
    <row r="168" spans="21:75" s="1" customFormat="1" x14ac:dyDescent="0.25">
      <c r="U168" s="2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8"/>
      <c r="BV168" s="48"/>
      <c r="BW168" s="2"/>
    </row>
    <row r="169" spans="21:75" s="1" customFormat="1" x14ac:dyDescent="0.25">
      <c r="U169" s="2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8"/>
      <c r="BV169" s="48"/>
      <c r="BW169" s="2"/>
    </row>
    <row r="170" spans="21:75" s="1" customFormat="1" x14ac:dyDescent="0.25">
      <c r="U170" s="2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8"/>
      <c r="BV170" s="48"/>
      <c r="BW170" s="2"/>
    </row>
    <row r="171" spans="21:75" s="1" customFormat="1" x14ac:dyDescent="0.25">
      <c r="U171" s="2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8"/>
      <c r="BV171" s="48"/>
      <c r="BW171" s="2"/>
    </row>
    <row r="172" spans="21:75" s="1" customFormat="1" x14ac:dyDescent="0.25">
      <c r="U172" s="2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2"/>
    </row>
    <row r="173" spans="21:75" s="1" customFormat="1" x14ac:dyDescent="0.25">
      <c r="U173" s="2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2"/>
    </row>
    <row r="174" spans="21:75" s="1" customFormat="1" x14ac:dyDescent="0.25">
      <c r="U174" s="2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2"/>
    </row>
    <row r="175" spans="21:75" s="1" customFormat="1" x14ac:dyDescent="0.25">
      <c r="U175" s="2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2"/>
    </row>
    <row r="176" spans="21:75" s="1" customFormat="1" x14ac:dyDescent="0.25">
      <c r="U176" s="2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2"/>
    </row>
    <row r="177" spans="21:75" s="1" customFormat="1" x14ac:dyDescent="0.25">
      <c r="U177" s="2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2"/>
    </row>
    <row r="178" spans="21:75" s="1" customFormat="1" x14ac:dyDescent="0.25">
      <c r="U178" s="2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2"/>
    </row>
    <row r="179" spans="21:75" s="1" customFormat="1" x14ac:dyDescent="0.25">
      <c r="U179" s="2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2"/>
    </row>
    <row r="180" spans="21:75" s="1" customFormat="1" x14ac:dyDescent="0.25">
      <c r="U180" s="2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2"/>
    </row>
    <row r="181" spans="21:75" s="1" customFormat="1" x14ac:dyDescent="0.25">
      <c r="U181" s="2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2"/>
    </row>
    <row r="182" spans="21:75" s="1" customFormat="1" x14ac:dyDescent="0.25">
      <c r="U182" s="2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2"/>
    </row>
    <row r="183" spans="21:75" s="1" customFormat="1" x14ac:dyDescent="0.25">
      <c r="U183" s="2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2"/>
    </row>
    <row r="184" spans="21:75" s="1" customFormat="1" x14ac:dyDescent="0.25">
      <c r="U184" s="2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8"/>
      <c r="BV184" s="48"/>
      <c r="BW184" s="2"/>
    </row>
    <row r="185" spans="21:75" s="1" customFormat="1" x14ac:dyDescent="0.25">
      <c r="U185" s="2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2"/>
    </row>
    <row r="186" spans="21:75" s="1" customFormat="1" x14ac:dyDescent="0.25">
      <c r="U186" s="2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2"/>
    </row>
    <row r="187" spans="21:75" s="1" customFormat="1" x14ac:dyDescent="0.25">
      <c r="U187" s="2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2"/>
    </row>
    <row r="188" spans="21:75" s="1" customFormat="1" x14ac:dyDescent="0.25">
      <c r="U188" s="2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/>
      <c r="BV188" s="48"/>
      <c r="BW188" s="2"/>
    </row>
    <row r="189" spans="21:75" s="1" customFormat="1" x14ac:dyDescent="0.25">
      <c r="U189" s="2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/>
      <c r="BV189" s="48"/>
      <c r="BW189" s="2"/>
    </row>
    <row r="190" spans="21:75" s="1" customFormat="1" x14ac:dyDescent="0.25">
      <c r="U190" s="2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8"/>
      <c r="BV190" s="48"/>
      <c r="BW190" s="2"/>
    </row>
    <row r="191" spans="21:75" s="1" customFormat="1" x14ac:dyDescent="0.25">
      <c r="U191" s="2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8"/>
      <c r="BV191" s="48"/>
      <c r="BW191" s="2"/>
    </row>
    <row r="192" spans="21:75" s="1" customFormat="1" x14ac:dyDescent="0.25">
      <c r="U192" s="2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8"/>
      <c r="BV192" s="48"/>
      <c r="BW192" s="2"/>
    </row>
    <row r="193" spans="21:75" s="1" customFormat="1" x14ac:dyDescent="0.25">
      <c r="U193" s="2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8"/>
      <c r="BV193" s="48"/>
      <c r="BW193" s="2"/>
    </row>
    <row r="194" spans="21:75" s="1" customFormat="1" x14ac:dyDescent="0.25">
      <c r="U194" s="2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8"/>
      <c r="BV194" s="48"/>
      <c r="BW194" s="2"/>
    </row>
    <row r="195" spans="21:75" s="1" customFormat="1" x14ac:dyDescent="0.25">
      <c r="U195" s="2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8"/>
      <c r="BV195" s="48"/>
      <c r="BW195" s="2"/>
    </row>
    <row r="196" spans="21:75" s="1" customFormat="1" x14ac:dyDescent="0.25">
      <c r="U196" s="2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8"/>
      <c r="BV196" s="48"/>
      <c r="BW196" s="2"/>
    </row>
    <row r="197" spans="21:75" s="1" customFormat="1" x14ac:dyDescent="0.25">
      <c r="U197" s="2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8"/>
      <c r="BV197" s="48"/>
      <c r="BW197" s="2"/>
    </row>
    <row r="198" spans="21:75" s="1" customFormat="1" x14ac:dyDescent="0.25">
      <c r="U198" s="2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8"/>
      <c r="BV198" s="48"/>
      <c r="BW198" s="2"/>
    </row>
    <row r="199" spans="21:75" s="1" customFormat="1" x14ac:dyDescent="0.25">
      <c r="U199" s="2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8"/>
      <c r="BV199" s="48"/>
      <c r="BW199" s="2"/>
    </row>
    <row r="200" spans="21:75" s="1" customFormat="1" x14ac:dyDescent="0.25">
      <c r="U200" s="2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8"/>
      <c r="BV200" s="48"/>
      <c r="BW200" s="2"/>
    </row>
    <row r="201" spans="21:75" s="1" customFormat="1" x14ac:dyDescent="0.25">
      <c r="U201" s="2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8"/>
      <c r="BR201" s="48"/>
      <c r="BS201" s="48"/>
      <c r="BT201" s="48"/>
      <c r="BU201" s="48"/>
      <c r="BV201" s="48"/>
      <c r="BW201" s="2"/>
    </row>
    <row r="202" spans="21:75" s="1" customFormat="1" x14ac:dyDescent="0.25">
      <c r="U202" s="2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8"/>
      <c r="AY202" s="48"/>
      <c r="AZ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/>
      <c r="BR202" s="48"/>
      <c r="BS202" s="48"/>
      <c r="BT202" s="48"/>
      <c r="BU202" s="48"/>
      <c r="BV202" s="48"/>
      <c r="BW202" s="2"/>
    </row>
    <row r="203" spans="21:75" s="1" customFormat="1" x14ac:dyDescent="0.25">
      <c r="U203" s="2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  <c r="BO203" s="48"/>
      <c r="BP203" s="48"/>
      <c r="BQ203" s="48"/>
      <c r="BR203" s="48"/>
      <c r="BS203" s="48"/>
      <c r="BT203" s="48"/>
      <c r="BU203" s="48"/>
      <c r="BV203" s="48"/>
      <c r="BW203" s="2"/>
    </row>
    <row r="204" spans="21:75" s="1" customFormat="1" x14ac:dyDescent="0.25">
      <c r="U204" s="2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  <c r="BM204" s="48"/>
      <c r="BN204" s="48"/>
      <c r="BO204" s="48"/>
      <c r="BP204" s="48"/>
      <c r="BQ204" s="48"/>
      <c r="BR204" s="48"/>
      <c r="BS204" s="48"/>
      <c r="BT204" s="48"/>
      <c r="BU204" s="48"/>
      <c r="BV204" s="48"/>
      <c r="BW204" s="2"/>
    </row>
    <row r="205" spans="21:75" s="1" customFormat="1" x14ac:dyDescent="0.25">
      <c r="U205" s="2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8"/>
      <c r="BS205" s="48"/>
      <c r="BT205" s="48"/>
      <c r="BU205" s="48"/>
      <c r="BV205" s="48"/>
      <c r="BW205" s="2"/>
    </row>
    <row r="206" spans="21:75" s="1" customFormat="1" x14ac:dyDescent="0.25">
      <c r="U206" s="2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48"/>
      <c r="AX206" s="48"/>
      <c r="AY206" s="48"/>
      <c r="AZ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  <c r="BM206" s="48"/>
      <c r="BN206" s="48"/>
      <c r="BO206" s="48"/>
      <c r="BP206" s="48"/>
      <c r="BQ206" s="48"/>
      <c r="BR206" s="48"/>
      <c r="BS206" s="48"/>
      <c r="BT206" s="48"/>
      <c r="BU206" s="48"/>
      <c r="BV206" s="48"/>
      <c r="BW206" s="2"/>
    </row>
    <row r="207" spans="21:75" s="1" customFormat="1" x14ac:dyDescent="0.25">
      <c r="U207" s="2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  <c r="BM207" s="48"/>
      <c r="BN207" s="48"/>
      <c r="BO207" s="48"/>
      <c r="BP207" s="48"/>
      <c r="BQ207" s="48"/>
      <c r="BR207" s="48"/>
      <c r="BS207" s="48"/>
      <c r="BT207" s="48"/>
      <c r="BU207" s="48"/>
      <c r="BV207" s="48"/>
      <c r="BW207" s="2"/>
    </row>
    <row r="208" spans="21:75" s="1" customFormat="1" x14ac:dyDescent="0.25">
      <c r="U208" s="2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48"/>
      <c r="AX208" s="48"/>
      <c r="AY208" s="48"/>
      <c r="AZ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  <c r="BM208" s="48"/>
      <c r="BN208" s="48"/>
      <c r="BO208" s="48"/>
      <c r="BP208" s="48"/>
      <c r="BQ208" s="48"/>
      <c r="BR208" s="48"/>
      <c r="BS208" s="48"/>
      <c r="BT208" s="48"/>
      <c r="BU208" s="48"/>
      <c r="BV208" s="48"/>
      <c r="BW208" s="2"/>
    </row>
    <row r="209" spans="21:75" s="1" customFormat="1" x14ac:dyDescent="0.25">
      <c r="U209" s="2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/>
      <c r="BV209" s="48"/>
      <c r="BW209" s="2"/>
    </row>
    <row r="210" spans="21:75" s="1" customFormat="1" x14ac:dyDescent="0.25">
      <c r="U210" s="2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8"/>
      <c r="AY210" s="48"/>
      <c r="AZ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  <c r="BM210" s="48"/>
      <c r="BN210" s="48"/>
      <c r="BO210" s="48"/>
      <c r="BP210" s="48"/>
      <c r="BQ210" s="48"/>
      <c r="BR210" s="48"/>
      <c r="BS210" s="48"/>
      <c r="BT210" s="48"/>
      <c r="BU210" s="48"/>
      <c r="BV210" s="48"/>
      <c r="BW210" s="2"/>
    </row>
    <row r="211" spans="21:75" s="1" customFormat="1" x14ac:dyDescent="0.25">
      <c r="U211" s="2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8"/>
      <c r="AY211" s="48"/>
      <c r="AZ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/>
      <c r="BR211" s="48"/>
      <c r="BS211" s="48"/>
      <c r="BT211" s="48"/>
      <c r="BU211" s="48"/>
      <c r="BV211" s="48"/>
      <c r="BW211" s="2"/>
    </row>
    <row r="212" spans="21:75" s="1" customFormat="1" x14ac:dyDescent="0.25">
      <c r="U212" s="2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/>
      <c r="BR212" s="48"/>
      <c r="BS212" s="48"/>
      <c r="BT212" s="48"/>
      <c r="BU212" s="48"/>
      <c r="BV212" s="48"/>
      <c r="BW212" s="2"/>
    </row>
    <row r="213" spans="21:75" s="1" customFormat="1" x14ac:dyDescent="0.25">
      <c r="U213" s="2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  <c r="BM213" s="48"/>
      <c r="BN213" s="48"/>
      <c r="BO213" s="48"/>
      <c r="BP213" s="48"/>
      <c r="BQ213" s="48"/>
      <c r="BR213" s="48"/>
      <c r="BS213" s="48"/>
      <c r="BT213" s="48"/>
      <c r="BU213" s="48"/>
      <c r="BV213" s="48"/>
      <c r="BW213" s="2"/>
    </row>
    <row r="214" spans="21:75" s="1" customFormat="1" x14ac:dyDescent="0.25">
      <c r="U214" s="2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8"/>
      <c r="AY214" s="48"/>
      <c r="AZ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  <c r="BM214" s="48"/>
      <c r="BN214" s="48"/>
      <c r="BO214" s="48"/>
      <c r="BP214" s="48"/>
      <c r="BQ214" s="48"/>
      <c r="BR214" s="48"/>
      <c r="BS214" s="48"/>
      <c r="BT214" s="48"/>
      <c r="BU214" s="48"/>
      <c r="BV214" s="48"/>
      <c r="BW214" s="2"/>
    </row>
    <row r="215" spans="21:75" s="1" customFormat="1" x14ac:dyDescent="0.25">
      <c r="U215" s="2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  <c r="BM215" s="48"/>
      <c r="BN215" s="48"/>
      <c r="BO215" s="48"/>
      <c r="BP215" s="48"/>
      <c r="BQ215" s="48"/>
      <c r="BR215" s="48"/>
      <c r="BS215" s="48"/>
      <c r="BT215" s="48"/>
      <c r="BU215" s="48"/>
      <c r="BV215" s="48"/>
      <c r="BW215" s="2"/>
    </row>
    <row r="216" spans="21:75" s="1" customFormat="1" x14ac:dyDescent="0.25">
      <c r="U216" s="2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  <c r="BM216" s="48"/>
      <c r="BN216" s="48"/>
      <c r="BO216" s="48"/>
      <c r="BP216" s="48"/>
      <c r="BQ216" s="48"/>
      <c r="BR216" s="48"/>
      <c r="BS216" s="48"/>
      <c r="BT216" s="48"/>
      <c r="BU216" s="48"/>
      <c r="BV216" s="48"/>
      <c r="BW216" s="2"/>
    </row>
    <row r="217" spans="21:75" s="1" customFormat="1" x14ac:dyDescent="0.25">
      <c r="U217" s="2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48"/>
      <c r="AX217" s="48"/>
      <c r="AY217" s="48"/>
      <c r="AZ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/>
      <c r="BR217" s="48"/>
      <c r="BS217" s="48"/>
      <c r="BT217" s="48"/>
      <c r="BU217" s="48"/>
      <c r="BV217" s="48"/>
      <c r="BW217" s="2"/>
    </row>
    <row r="218" spans="21:75" s="1" customFormat="1" x14ac:dyDescent="0.25">
      <c r="U218" s="2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8"/>
      <c r="AY218" s="48"/>
      <c r="AZ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/>
      <c r="BR218" s="48"/>
      <c r="BS218" s="48"/>
      <c r="BT218" s="48"/>
      <c r="BU218" s="48"/>
      <c r="BV218" s="48"/>
      <c r="BW218" s="2"/>
    </row>
    <row r="219" spans="21:75" s="1" customFormat="1" x14ac:dyDescent="0.25">
      <c r="U219" s="2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  <c r="AX219" s="48"/>
      <c r="AY219" s="48"/>
      <c r="AZ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/>
      <c r="BR219" s="48"/>
      <c r="BS219" s="48"/>
      <c r="BT219" s="48"/>
      <c r="BU219" s="48"/>
      <c r="BV219" s="48"/>
      <c r="BW219" s="2"/>
    </row>
    <row r="220" spans="21:75" s="1" customFormat="1" x14ac:dyDescent="0.25">
      <c r="U220" s="2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8"/>
      <c r="AY220" s="48"/>
      <c r="AZ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  <c r="BM220" s="48"/>
      <c r="BN220" s="48"/>
      <c r="BO220" s="48"/>
      <c r="BP220" s="48"/>
      <c r="BQ220" s="48"/>
      <c r="BR220" s="48"/>
      <c r="BS220" s="48"/>
      <c r="BT220" s="48"/>
      <c r="BU220" s="48"/>
      <c r="BV220" s="48"/>
      <c r="BW220" s="2"/>
    </row>
    <row r="221" spans="21:75" s="1" customFormat="1" x14ac:dyDescent="0.25">
      <c r="U221" s="2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  <c r="AX221" s="48"/>
      <c r="AY221" s="48"/>
      <c r="AZ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/>
      <c r="BR221" s="48"/>
      <c r="BS221" s="48"/>
      <c r="BT221" s="48"/>
      <c r="BU221" s="48"/>
      <c r="BV221" s="48"/>
      <c r="BW221" s="2"/>
    </row>
    <row r="222" spans="21:75" s="1" customFormat="1" x14ac:dyDescent="0.25">
      <c r="U222" s="2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  <c r="BM222" s="48"/>
      <c r="BN222" s="48"/>
      <c r="BO222" s="48"/>
      <c r="BP222" s="48"/>
      <c r="BQ222" s="48"/>
      <c r="BR222" s="48"/>
      <c r="BS222" s="48"/>
      <c r="BT222" s="48"/>
      <c r="BU222" s="48"/>
      <c r="BV222" s="48"/>
      <c r="BW222" s="2"/>
    </row>
    <row r="223" spans="21:75" s="1" customFormat="1" x14ac:dyDescent="0.25">
      <c r="U223" s="2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  <c r="BM223" s="48"/>
      <c r="BN223" s="48"/>
      <c r="BO223" s="48"/>
      <c r="BP223" s="48"/>
      <c r="BQ223" s="48"/>
      <c r="BR223" s="48"/>
      <c r="BS223" s="48"/>
      <c r="BT223" s="48"/>
      <c r="BU223" s="48"/>
      <c r="BV223" s="48"/>
      <c r="BW223" s="2"/>
    </row>
    <row r="224" spans="21:75" s="1" customFormat="1" x14ac:dyDescent="0.25">
      <c r="U224" s="2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  <c r="BM224" s="48"/>
      <c r="BN224" s="48"/>
      <c r="BO224" s="48"/>
      <c r="BP224" s="48"/>
      <c r="BQ224" s="48"/>
      <c r="BR224" s="48"/>
      <c r="BS224" s="48"/>
      <c r="BT224" s="48"/>
      <c r="BU224" s="48"/>
      <c r="BV224" s="48"/>
      <c r="BW224" s="2"/>
    </row>
    <row r="225" spans="21:75" s="1" customFormat="1" x14ac:dyDescent="0.25">
      <c r="U225" s="2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8"/>
      <c r="BR225" s="48"/>
      <c r="BS225" s="48"/>
      <c r="BT225" s="48"/>
      <c r="BU225" s="48"/>
      <c r="BV225" s="48"/>
      <c r="BW225" s="2"/>
    </row>
    <row r="226" spans="21:75" s="1" customFormat="1" x14ac:dyDescent="0.25">
      <c r="U226" s="2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48"/>
      <c r="AX226" s="48"/>
      <c r="AY226" s="48"/>
      <c r="AZ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  <c r="BM226" s="48"/>
      <c r="BN226" s="48"/>
      <c r="BO226" s="48"/>
      <c r="BP226" s="48"/>
      <c r="BQ226" s="48"/>
      <c r="BR226" s="48"/>
      <c r="BS226" s="48"/>
      <c r="BT226" s="48"/>
      <c r="BU226" s="48"/>
      <c r="BV226" s="48"/>
      <c r="BW226" s="2"/>
    </row>
    <row r="227" spans="21:75" s="1" customFormat="1" x14ac:dyDescent="0.25">
      <c r="U227" s="2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48"/>
      <c r="AX227" s="48"/>
      <c r="AY227" s="48"/>
      <c r="AZ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  <c r="BM227" s="48"/>
      <c r="BN227" s="48"/>
      <c r="BO227" s="48"/>
      <c r="BP227" s="48"/>
      <c r="BQ227" s="48"/>
      <c r="BR227" s="48"/>
      <c r="BS227" s="48"/>
      <c r="BT227" s="48"/>
      <c r="BU227" s="48"/>
      <c r="BV227" s="48"/>
      <c r="BW227" s="2"/>
    </row>
    <row r="228" spans="21:75" s="1" customFormat="1" x14ac:dyDescent="0.25">
      <c r="U228" s="2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  <c r="AS228" s="48"/>
      <c r="AT228" s="48"/>
      <c r="AU228" s="48"/>
      <c r="AV228" s="48"/>
      <c r="AW228" s="48"/>
      <c r="AX228" s="48"/>
      <c r="AY228" s="48"/>
      <c r="AZ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  <c r="BM228" s="48"/>
      <c r="BN228" s="48"/>
      <c r="BO228" s="48"/>
      <c r="BP228" s="48"/>
      <c r="BQ228" s="48"/>
      <c r="BR228" s="48"/>
      <c r="BS228" s="48"/>
      <c r="BT228" s="48"/>
      <c r="BU228" s="48"/>
      <c r="BV228" s="48"/>
      <c r="BW228" s="2"/>
    </row>
    <row r="229" spans="21:75" s="1" customFormat="1" x14ac:dyDescent="0.25">
      <c r="U229" s="2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  <c r="AS229" s="48"/>
      <c r="AT229" s="48"/>
      <c r="AU229" s="48"/>
      <c r="AV229" s="48"/>
      <c r="AW229" s="48"/>
      <c r="AX229" s="48"/>
      <c r="AY229" s="48"/>
      <c r="AZ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  <c r="BM229" s="48"/>
      <c r="BN229" s="48"/>
      <c r="BO229" s="48"/>
      <c r="BP229" s="48"/>
      <c r="BQ229" s="48"/>
      <c r="BR229" s="48"/>
      <c r="BS229" s="48"/>
      <c r="BT229" s="48"/>
      <c r="BU229" s="48"/>
      <c r="BV229" s="48"/>
      <c r="BW229" s="2"/>
    </row>
    <row r="230" spans="21:75" s="1" customFormat="1" x14ac:dyDescent="0.25">
      <c r="U230" s="2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  <c r="AS230" s="48"/>
      <c r="AT230" s="48"/>
      <c r="AU230" s="48"/>
      <c r="AV230" s="48"/>
      <c r="AW230" s="48"/>
      <c r="AX230" s="48"/>
      <c r="AY230" s="48"/>
      <c r="AZ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  <c r="BM230" s="48"/>
      <c r="BN230" s="48"/>
      <c r="BO230" s="48"/>
      <c r="BP230" s="48"/>
      <c r="BQ230" s="48"/>
      <c r="BR230" s="48"/>
      <c r="BS230" s="48"/>
      <c r="BT230" s="48"/>
      <c r="BU230" s="48"/>
      <c r="BV230" s="48"/>
      <c r="BW230" s="2"/>
    </row>
    <row r="231" spans="21:75" s="1" customFormat="1" x14ac:dyDescent="0.25">
      <c r="U231" s="2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2"/>
    </row>
    <row r="232" spans="21:75" s="1" customFormat="1" x14ac:dyDescent="0.25">
      <c r="U232" s="2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48"/>
      <c r="AX232" s="48"/>
      <c r="AY232" s="48"/>
      <c r="AZ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  <c r="BM232" s="48"/>
      <c r="BN232" s="48"/>
      <c r="BO232" s="48"/>
      <c r="BP232" s="48"/>
      <c r="BQ232" s="48"/>
      <c r="BR232" s="48"/>
      <c r="BS232" s="48"/>
      <c r="BT232" s="48"/>
      <c r="BU232" s="48"/>
      <c r="BV232" s="48"/>
      <c r="BW232" s="2"/>
    </row>
    <row r="233" spans="21:75" s="1" customFormat="1" x14ac:dyDescent="0.25">
      <c r="U233" s="2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  <c r="BM233" s="48"/>
      <c r="BN233" s="48"/>
      <c r="BO233" s="48"/>
      <c r="BP233" s="48"/>
      <c r="BQ233" s="48"/>
      <c r="BR233" s="48"/>
      <c r="BS233" s="48"/>
      <c r="BT233" s="48"/>
      <c r="BU233" s="48"/>
      <c r="BV233" s="48"/>
      <c r="BW233" s="2"/>
    </row>
    <row r="234" spans="21:75" s="1" customFormat="1" x14ac:dyDescent="0.25">
      <c r="U234" s="2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  <c r="BM234" s="48"/>
      <c r="BN234" s="48"/>
      <c r="BO234" s="48"/>
      <c r="BP234" s="48"/>
      <c r="BQ234" s="48"/>
      <c r="BR234" s="48"/>
      <c r="BS234" s="48"/>
      <c r="BT234" s="48"/>
      <c r="BU234" s="48"/>
      <c r="BV234" s="48"/>
      <c r="BW234" s="2"/>
    </row>
    <row r="235" spans="21:75" s="1" customFormat="1" x14ac:dyDescent="0.25">
      <c r="U235" s="2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  <c r="AS235" s="48"/>
      <c r="AT235" s="48"/>
      <c r="AU235" s="48"/>
      <c r="AV235" s="48"/>
      <c r="AW235" s="48"/>
      <c r="AX235" s="48"/>
      <c r="AY235" s="48"/>
      <c r="AZ235" s="48"/>
      <c r="BA235" s="48"/>
      <c r="BB235" s="48"/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  <c r="BM235" s="48"/>
      <c r="BN235" s="48"/>
      <c r="BO235" s="48"/>
      <c r="BP235" s="48"/>
      <c r="BQ235" s="48"/>
      <c r="BR235" s="48"/>
      <c r="BS235" s="48"/>
      <c r="BT235" s="48"/>
      <c r="BU235" s="48"/>
      <c r="BV235" s="48"/>
      <c r="BW235" s="2"/>
    </row>
    <row r="236" spans="21:75" s="1" customFormat="1" x14ac:dyDescent="0.25">
      <c r="U236" s="2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  <c r="BT236" s="48"/>
      <c r="BU236" s="48"/>
      <c r="BV236" s="48"/>
      <c r="BW236" s="2"/>
    </row>
    <row r="237" spans="21:75" s="1" customFormat="1" x14ac:dyDescent="0.25">
      <c r="U237" s="2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8"/>
      <c r="AY237" s="48"/>
      <c r="AZ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/>
      <c r="BR237" s="48"/>
      <c r="BS237" s="48"/>
      <c r="BT237" s="48"/>
      <c r="BU237" s="48"/>
      <c r="BV237" s="48"/>
      <c r="BW237" s="2"/>
    </row>
    <row r="238" spans="21:75" s="1" customFormat="1" x14ac:dyDescent="0.25">
      <c r="U238" s="2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2"/>
    </row>
    <row r="239" spans="21:75" s="1" customFormat="1" x14ac:dyDescent="0.25">
      <c r="U239" s="2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  <c r="AS239" s="48"/>
      <c r="AT239" s="48"/>
      <c r="AU239" s="48"/>
      <c r="AV239" s="48"/>
      <c r="AW239" s="48"/>
      <c r="AX239" s="48"/>
      <c r="AY239" s="48"/>
      <c r="AZ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48"/>
      <c r="BR239" s="48"/>
      <c r="BS239" s="48"/>
      <c r="BT239" s="48"/>
      <c r="BU239" s="48"/>
      <c r="BV239" s="48"/>
      <c r="BW239" s="2"/>
    </row>
    <row r="240" spans="21:75" s="1" customFormat="1" x14ac:dyDescent="0.25">
      <c r="U240" s="2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48"/>
      <c r="AU240" s="48"/>
      <c r="AV240" s="48"/>
      <c r="AW240" s="48"/>
      <c r="AX240" s="48"/>
      <c r="AY240" s="48"/>
      <c r="AZ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8"/>
      <c r="BS240" s="48"/>
      <c r="BT240" s="48"/>
      <c r="BU240" s="48"/>
      <c r="BV240" s="48"/>
      <c r="BW240" s="2"/>
    </row>
    <row r="241" spans="21:75" s="1" customFormat="1" x14ac:dyDescent="0.25">
      <c r="U241" s="2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8"/>
      <c r="AY241" s="48"/>
      <c r="AZ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8"/>
      <c r="BS241" s="48"/>
      <c r="BT241" s="48"/>
      <c r="BU241" s="48"/>
      <c r="BV241" s="48"/>
      <c r="BW241" s="2"/>
    </row>
    <row r="242" spans="21:75" s="1" customFormat="1" x14ac:dyDescent="0.25">
      <c r="U242" s="2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8"/>
      <c r="BS242" s="48"/>
      <c r="BT242" s="48"/>
      <c r="BU242" s="48"/>
      <c r="BV242" s="48"/>
      <c r="BW242" s="2"/>
    </row>
    <row r="243" spans="21:75" s="1" customFormat="1" x14ac:dyDescent="0.25">
      <c r="U243" s="2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  <c r="AS243" s="48"/>
      <c r="AT243" s="48"/>
      <c r="AU243" s="48"/>
      <c r="AV243" s="48"/>
      <c r="AW243" s="48"/>
      <c r="AX243" s="48"/>
      <c r="AY243" s="48"/>
      <c r="AZ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8"/>
      <c r="BS243" s="48"/>
      <c r="BT243" s="48"/>
      <c r="BU243" s="48"/>
      <c r="BV243" s="48"/>
      <c r="BW243" s="2"/>
    </row>
    <row r="244" spans="21:75" s="1" customFormat="1" x14ac:dyDescent="0.25">
      <c r="U244" s="2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2"/>
    </row>
    <row r="245" spans="21:75" s="1" customFormat="1" x14ac:dyDescent="0.25">
      <c r="U245" s="2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48"/>
      <c r="AX245" s="48"/>
      <c r="AY245" s="48"/>
      <c r="AZ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8"/>
      <c r="BS245" s="48"/>
      <c r="BT245" s="48"/>
      <c r="BU245" s="48"/>
      <c r="BV245" s="48"/>
      <c r="BW245" s="2"/>
    </row>
    <row r="246" spans="21:75" s="1" customFormat="1" x14ac:dyDescent="0.25">
      <c r="U246" s="2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  <c r="AS246" s="48"/>
      <c r="AT246" s="48"/>
      <c r="AU246" s="48"/>
      <c r="AV246" s="48"/>
      <c r="AW246" s="48"/>
      <c r="AX246" s="48"/>
      <c r="AY246" s="48"/>
      <c r="AZ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8"/>
      <c r="BS246" s="48"/>
      <c r="BT246" s="48"/>
      <c r="BU246" s="48"/>
      <c r="BV246" s="48"/>
      <c r="BW246" s="2"/>
    </row>
    <row r="247" spans="21:75" s="1" customFormat="1" x14ac:dyDescent="0.25">
      <c r="U247" s="2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  <c r="AS247" s="48"/>
      <c r="AT247" s="48"/>
      <c r="AU247" s="48"/>
      <c r="AV247" s="48"/>
      <c r="AW247" s="48"/>
      <c r="AX247" s="48"/>
      <c r="AY247" s="48"/>
      <c r="AZ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8"/>
      <c r="BS247" s="48"/>
      <c r="BT247" s="48"/>
      <c r="BU247" s="48"/>
      <c r="BV247" s="48"/>
      <c r="BW247" s="2"/>
    </row>
    <row r="248" spans="21:75" s="1" customFormat="1" x14ac:dyDescent="0.25">
      <c r="U248" s="2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2"/>
    </row>
    <row r="249" spans="21:75" s="1" customFormat="1" x14ac:dyDescent="0.25">
      <c r="U249" s="2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  <c r="AS249" s="48"/>
      <c r="AT249" s="48"/>
      <c r="AU249" s="48"/>
      <c r="AV249" s="48"/>
      <c r="AW249" s="48"/>
      <c r="AX249" s="48"/>
      <c r="AY249" s="48"/>
      <c r="AZ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8"/>
      <c r="BS249" s="48"/>
      <c r="BT249" s="48"/>
      <c r="BU249" s="48"/>
      <c r="BV249" s="48"/>
      <c r="BW249" s="2"/>
    </row>
    <row r="250" spans="21:75" s="1" customFormat="1" x14ac:dyDescent="0.25">
      <c r="U250" s="2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  <c r="AS250" s="48"/>
      <c r="AT250" s="48"/>
      <c r="AU250" s="48"/>
      <c r="AV250" s="48"/>
      <c r="AW250" s="48"/>
      <c r="AX250" s="48"/>
      <c r="AY250" s="48"/>
      <c r="AZ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8"/>
      <c r="BS250" s="48"/>
      <c r="BT250" s="48"/>
      <c r="BU250" s="48"/>
      <c r="BV250" s="48"/>
      <c r="BW250" s="2"/>
    </row>
    <row r="251" spans="21:75" s="1" customFormat="1" x14ac:dyDescent="0.25">
      <c r="U251" s="2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8"/>
      <c r="BS251" s="48"/>
      <c r="BT251" s="48"/>
      <c r="BU251" s="48"/>
      <c r="BV251" s="48"/>
      <c r="BW251" s="2"/>
    </row>
    <row r="252" spans="21:75" s="1" customFormat="1" x14ac:dyDescent="0.25">
      <c r="U252" s="2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8"/>
      <c r="BS252" s="48"/>
      <c r="BT252" s="48"/>
      <c r="BU252" s="48"/>
      <c r="BV252" s="48"/>
      <c r="BW252" s="2"/>
    </row>
    <row r="253" spans="21:75" s="1" customFormat="1" x14ac:dyDescent="0.25">
      <c r="U253" s="2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48"/>
      <c r="AY253" s="48"/>
      <c r="AZ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8"/>
      <c r="BS253" s="48"/>
      <c r="BT253" s="48"/>
      <c r="BU253" s="48"/>
      <c r="BV253" s="48"/>
      <c r="BW253" s="2"/>
    </row>
    <row r="254" spans="21:75" s="1" customFormat="1" x14ac:dyDescent="0.25">
      <c r="U254" s="2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2"/>
    </row>
    <row r="255" spans="21:75" s="1" customFormat="1" x14ac:dyDescent="0.25">
      <c r="U255" s="2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8"/>
      <c r="BS255" s="48"/>
      <c r="BT255" s="48"/>
      <c r="BU255" s="48"/>
      <c r="BV255" s="48"/>
      <c r="BW255" s="2"/>
    </row>
    <row r="256" spans="21:75" s="1" customFormat="1" x14ac:dyDescent="0.25">
      <c r="U256" s="2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8"/>
      <c r="BS256" s="48"/>
      <c r="BT256" s="48"/>
      <c r="BU256" s="48"/>
      <c r="BV256" s="48"/>
      <c r="BW256" s="2"/>
    </row>
    <row r="257" spans="21:75" s="1" customFormat="1" x14ac:dyDescent="0.25">
      <c r="U257" s="2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8"/>
      <c r="BS257" s="48"/>
      <c r="BT257" s="48"/>
      <c r="BU257" s="48"/>
      <c r="BV257" s="48"/>
      <c r="BW257" s="2"/>
    </row>
    <row r="258" spans="21:75" s="1" customFormat="1" x14ac:dyDescent="0.25">
      <c r="U258" s="2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8"/>
      <c r="BS258" s="48"/>
      <c r="BT258" s="48"/>
      <c r="BU258" s="48"/>
      <c r="BV258" s="48"/>
      <c r="BW258" s="2"/>
    </row>
    <row r="259" spans="21:75" s="1" customFormat="1" x14ac:dyDescent="0.25">
      <c r="U259" s="2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8"/>
      <c r="BS259" s="48"/>
      <c r="BT259" s="48"/>
      <c r="BU259" s="48"/>
      <c r="BV259" s="48"/>
      <c r="BW259" s="2"/>
    </row>
    <row r="260" spans="21:75" s="1" customFormat="1" x14ac:dyDescent="0.25">
      <c r="U260" s="2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8"/>
      <c r="BS260" s="48"/>
      <c r="BT260" s="48"/>
      <c r="BU260" s="48"/>
      <c r="BV260" s="48"/>
      <c r="BW260" s="2"/>
    </row>
    <row r="261" spans="21:75" s="1" customFormat="1" x14ac:dyDescent="0.25">
      <c r="U261" s="2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8"/>
      <c r="BS261" s="48"/>
      <c r="BT261" s="48"/>
      <c r="BU261" s="48"/>
      <c r="BV261" s="48"/>
      <c r="BW261" s="2"/>
    </row>
    <row r="262" spans="21:75" s="1" customFormat="1" x14ac:dyDescent="0.25">
      <c r="U262" s="2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8"/>
      <c r="BS262" s="48"/>
      <c r="BT262" s="48"/>
      <c r="BU262" s="48"/>
      <c r="BV262" s="48"/>
      <c r="BW262" s="2"/>
    </row>
    <row r="263" spans="21:75" s="1" customFormat="1" x14ac:dyDescent="0.25">
      <c r="U263" s="2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2"/>
    </row>
    <row r="264" spans="21:75" s="1" customFormat="1" x14ac:dyDescent="0.25">
      <c r="U264" s="2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2"/>
    </row>
    <row r="265" spans="21:75" s="1" customFormat="1" x14ac:dyDescent="0.25">
      <c r="U265" s="2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2"/>
    </row>
    <row r="266" spans="21:75" s="1" customFormat="1" x14ac:dyDescent="0.25">
      <c r="U266" s="2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2"/>
    </row>
    <row r="267" spans="21:75" s="1" customFormat="1" x14ac:dyDescent="0.25">
      <c r="U267" s="2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8"/>
      <c r="BS267" s="48"/>
      <c r="BT267" s="48"/>
      <c r="BU267" s="48"/>
      <c r="BV267" s="48"/>
      <c r="BW267" s="2"/>
    </row>
    <row r="268" spans="21:75" s="1" customFormat="1" x14ac:dyDescent="0.25">
      <c r="U268" s="2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  <c r="BM268" s="48"/>
      <c r="BN268" s="48"/>
      <c r="BO268" s="48"/>
      <c r="BP268" s="48"/>
      <c r="BQ268" s="48"/>
      <c r="BR268" s="48"/>
      <c r="BS268" s="48"/>
      <c r="BT268" s="48"/>
      <c r="BU268" s="48"/>
      <c r="BV268" s="48"/>
      <c r="BW268" s="2"/>
    </row>
    <row r="269" spans="21:75" s="1" customFormat="1" x14ac:dyDescent="0.25">
      <c r="U269" s="2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48"/>
      <c r="AY269" s="48"/>
      <c r="AZ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8"/>
      <c r="BS269" s="48"/>
      <c r="BT269" s="48"/>
      <c r="BU269" s="48"/>
      <c r="BV269" s="48"/>
      <c r="BW269" s="2"/>
    </row>
    <row r="270" spans="21:75" s="1" customFormat="1" x14ac:dyDescent="0.25">
      <c r="U270" s="2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48"/>
      <c r="AY270" s="48"/>
      <c r="AZ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8"/>
      <c r="BS270" s="48"/>
      <c r="BT270" s="48"/>
      <c r="BU270" s="48"/>
      <c r="BV270" s="48"/>
      <c r="BW270" s="2"/>
    </row>
    <row r="271" spans="21:75" s="1" customFormat="1" x14ac:dyDescent="0.25">
      <c r="U271" s="2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48"/>
      <c r="AY271" s="48"/>
      <c r="AZ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8"/>
      <c r="BS271" s="48"/>
      <c r="BT271" s="48"/>
      <c r="BU271" s="48"/>
      <c r="BV271" s="48"/>
      <c r="BW271" s="2"/>
    </row>
    <row r="272" spans="21:75" s="1" customFormat="1" x14ac:dyDescent="0.25">
      <c r="U272" s="2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48"/>
      <c r="AY272" s="48"/>
      <c r="AZ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8"/>
      <c r="BS272" s="48"/>
      <c r="BT272" s="48"/>
      <c r="BU272" s="48"/>
      <c r="BV272" s="48"/>
      <c r="BW272" s="2"/>
    </row>
    <row r="273" spans="21:75" s="1" customFormat="1" x14ac:dyDescent="0.25">
      <c r="U273" s="2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48"/>
      <c r="AY273" s="48"/>
      <c r="AZ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8"/>
      <c r="BS273" s="48"/>
      <c r="BT273" s="48"/>
      <c r="BU273" s="48"/>
      <c r="BV273" s="48"/>
      <c r="BW273" s="2"/>
    </row>
    <row r="274" spans="21:75" s="1" customFormat="1" x14ac:dyDescent="0.25">
      <c r="U274" s="2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48"/>
      <c r="AY274" s="48"/>
      <c r="AZ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8"/>
      <c r="BS274" s="48"/>
      <c r="BT274" s="48"/>
      <c r="BU274" s="48"/>
      <c r="BV274" s="48"/>
      <c r="BW274" s="2"/>
    </row>
    <row r="275" spans="21:75" s="1" customFormat="1" x14ac:dyDescent="0.25">
      <c r="U275" s="2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8"/>
      <c r="BS275" s="48"/>
      <c r="BT275" s="48"/>
      <c r="BU275" s="48"/>
      <c r="BV275" s="48"/>
      <c r="BW275" s="2"/>
    </row>
    <row r="276" spans="21:75" s="1" customFormat="1" x14ac:dyDescent="0.25">
      <c r="U276" s="2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2"/>
    </row>
    <row r="277" spans="21:75" s="1" customFormat="1" x14ac:dyDescent="0.25">
      <c r="U277" s="2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48"/>
      <c r="AY277" s="48"/>
      <c r="AZ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8"/>
      <c r="BS277" s="48"/>
      <c r="BT277" s="48"/>
      <c r="BU277" s="48"/>
      <c r="BV277" s="48"/>
      <c r="BW277" s="2"/>
    </row>
    <row r="278" spans="21:75" s="1" customFormat="1" x14ac:dyDescent="0.25">
      <c r="U278" s="2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48"/>
      <c r="AY278" s="48"/>
      <c r="AZ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8"/>
      <c r="BS278" s="48"/>
      <c r="BT278" s="48"/>
      <c r="BU278" s="48"/>
      <c r="BV278" s="48"/>
      <c r="BW278" s="2"/>
    </row>
    <row r="279" spans="21:75" s="1" customFormat="1" x14ac:dyDescent="0.25">
      <c r="U279" s="2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48"/>
      <c r="AY279" s="48"/>
      <c r="AZ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8"/>
      <c r="BS279" s="48"/>
      <c r="BT279" s="48"/>
      <c r="BU279" s="48"/>
      <c r="BV279" s="48"/>
      <c r="BW279" s="2"/>
    </row>
    <row r="280" spans="21:75" s="1" customFormat="1" x14ac:dyDescent="0.25">
      <c r="U280" s="2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8"/>
      <c r="BS280" s="48"/>
      <c r="BT280" s="48"/>
      <c r="BU280" s="48"/>
      <c r="BV280" s="48"/>
      <c r="BW280" s="2"/>
    </row>
    <row r="281" spans="21:75" s="1" customFormat="1" x14ac:dyDescent="0.25">
      <c r="U281" s="2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48"/>
      <c r="AY281" s="48"/>
      <c r="AZ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8"/>
      <c r="BS281" s="48"/>
      <c r="BT281" s="48"/>
      <c r="BU281" s="48"/>
      <c r="BV281" s="48"/>
      <c r="BW281" s="2"/>
    </row>
    <row r="282" spans="21:75" s="1" customFormat="1" x14ac:dyDescent="0.25">
      <c r="U282" s="2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  <c r="BO282" s="48"/>
      <c r="BP282" s="48"/>
      <c r="BQ282" s="48"/>
      <c r="BR282" s="48"/>
      <c r="BS282" s="48"/>
      <c r="BT282" s="48"/>
      <c r="BU282" s="48"/>
      <c r="BV282" s="48"/>
      <c r="BW282" s="2"/>
    </row>
    <row r="283" spans="21:75" s="1" customFormat="1" x14ac:dyDescent="0.25">
      <c r="U283" s="2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/>
      <c r="BR283" s="48"/>
      <c r="BS283" s="48"/>
      <c r="BT283" s="48"/>
      <c r="BU283" s="48"/>
      <c r="BV283" s="48"/>
      <c r="BW283" s="2"/>
    </row>
    <row r="284" spans="21:75" s="1" customFormat="1" x14ac:dyDescent="0.25">
      <c r="U284" s="2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  <c r="BO284" s="48"/>
      <c r="BP284" s="48"/>
      <c r="BQ284" s="48"/>
      <c r="BR284" s="48"/>
      <c r="BS284" s="48"/>
      <c r="BT284" s="48"/>
      <c r="BU284" s="48"/>
      <c r="BV284" s="48"/>
      <c r="BW284" s="2"/>
    </row>
    <row r="285" spans="21:75" s="1" customFormat="1" x14ac:dyDescent="0.25">
      <c r="U285" s="2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  <c r="BO285" s="48"/>
      <c r="BP285" s="48"/>
      <c r="BQ285" s="48"/>
      <c r="BR285" s="48"/>
      <c r="BS285" s="48"/>
      <c r="BT285" s="48"/>
      <c r="BU285" s="48"/>
      <c r="BV285" s="48"/>
      <c r="BW285" s="2"/>
    </row>
    <row r="286" spans="21:75" s="1" customFormat="1" x14ac:dyDescent="0.25">
      <c r="U286" s="2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2"/>
    </row>
    <row r="287" spans="21:75" s="1" customFormat="1" x14ac:dyDescent="0.25">
      <c r="U287" s="2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48"/>
      <c r="AY287" s="48"/>
      <c r="AZ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  <c r="BM287" s="48"/>
      <c r="BN287" s="48"/>
      <c r="BO287" s="48"/>
      <c r="BP287" s="48"/>
      <c r="BQ287" s="48"/>
      <c r="BR287" s="48"/>
      <c r="BS287" s="48"/>
      <c r="BT287" s="48"/>
      <c r="BU287" s="48"/>
      <c r="BV287" s="48"/>
      <c r="BW287" s="2"/>
    </row>
    <row r="288" spans="21:75" s="1" customFormat="1" x14ac:dyDescent="0.25">
      <c r="U288" s="2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48"/>
      <c r="AY288" s="48"/>
      <c r="AZ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  <c r="BM288" s="48"/>
      <c r="BN288" s="48"/>
      <c r="BO288" s="48"/>
      <c r="BP288" s="48"/>
      <c r="BQ288" s="48"/>
      <c r="BR288" s="48"/>
      <c r="BS288" s="48"/>
      <c r="BT288" s="48"/>
      <c r="BU288" s="48"/>
      <c r="BV288" s="48"/>
      <c r="BW288" s="2"/>
    </row>
    <row r="289" spans="21:75" s="1" customFormat="1" x14ac:dyDescent="0.25">
      <c r="U289" s="2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  <c r="AN289" s="48"/>
      <c r="AO289" s="48"/>
      <c r="AP289" s="48"/>
      <c r="AQ289" s="48"/>
      <c r="AR289" s="48"/>
      <c r="AS289" s="48"/>
      <c r="AT289" s="48"/>
      <c r="AU289" s="48"/>
      <c r="AV289" s="48"/>
      <c r="AW289" s="48"/>
      <c r="AX289" s="48"/>
      <c r="AY289" s="48"/>
      <c r="AZ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  <c r="BM289" s="48"/>
      <c r="BN289" s="48"/>
      <c r="BO289" s="48"/>
      <c r="BP289" s="48"/>
      <c r="BQ289" s="48"/>
      <c r="BR289" s="48"/>
      <c r="BS289" s="48"/>
      <c r="BT289" s="48"/>
      <c r="BU289" s="48"/>
      <c r="BV289" s="48"/>
      <c r="BW289" s="2"/>
    </row>
    <row r="290" spans="21:75" s="1" customFormat="1" x14ac:dyDescent="0.25">
      <c r="U290" s="2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  <c r="BM290" s="48"/>
      <c r="BN290" s="48"/>
      <c r="BO290" s="48"/>
      <c r="BP290" s="48"/>
      <c r="BQ290" s="48"/>
      <c r="BR290" s="48"/>
      <c r="BS290" s="48"/>
      <c r="BT290" s="48"/>
      <c r="BU290" s="48"/>
      <c r="BV290" s="48"/>
      <c r="BW290" s="2"/>
    </row>
    <row r="291" spans="21:75" s="1" customFormat="1" x14ac:dyDescent="0.25">
      <c r="U291" s="2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  <c r="AX291" s="48"/>
      <c r="AY291" s="48"/>
      <c r="AZ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  <c r="BM291" s="48"/>
      <c r="BN291" s="48"/>
      <c r="BO291" s="48"/>
      <c r="BP291" s="48"/>
      <c r="BQ291" s="48"/>
      <c r="BR291" s="48"/>
      <c r="BS291" s="48"/>
      <c r="BT291" s="48"/>
      <c r="BU291" s="48"/>
      <c r="BV291" s="48"/>
      <c r="BW291" s="2"/>
    </row>
    <row r="292" spans="21:75" s="1" customFormat="1" x14ac:dyDescent="0.25">
      <c r="U292" s="2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48"/>
      <c r="BE292" s="48"/>
      <c r="BF292" s="48"/>
      <c r="BG292" s="48"/>
      <c r="BH292" s="48"/>
      <c r="BI292" s="48"/>
      <c r="BJ292" s="48"/>
      <c r="BK292" s="48"/>
      <c r="BL292" s="48"/>
      <c r="BM292" s="48"/>
      <c r="BN292" s="48"/>
      <c r="BO292" s="48"/>
      <c r="BP292" s="48"/>
      <c r="BQ292" s="48"/>
      <c r="BR292" s="48"/>
      <c r="BS292" s="48"/>
      <c r="BT292" s="48"/>
      <c r="BU292" s="48"/>
      <c r="BV292" s="48"/>
      <c r="BW292" s="2"/>
    </row>
    <row r="293" spans="21:75" s="1" customFormat="1" x14ac:dyDescent="0.25">
      <c r="U293" s="2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  <c r="BM293" s="48"/>
      <c r="BN293" s="48"/>
      <c r="BO293" s="48"/>
      <c r="BP293" s="48"/>
      <c r="BQ293" s="48"/>
      <c r="BR293" s="48"/>
      <c r="BS293" s="48"/>
      <c r="BT293" s="48"/>
      <c r="BU293" s="48"/>
      <c r="BV293" s="48"/>
      <c r="BW293" s="2"/>
    </row>
    <row r="294" spans="21:75" s="1" customFormat="1" x14ac:dyDescent="0.25">
      <c r="U294" s="2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  <c r="AN294" s="48"/>
      <c r="AO294" s="48"/>
      <c r="AP294" s="48"/>
      <c r="AQ294" s="48"/>
      <c r="AR294" s="48"/>
      <c r="AS294" s="48"/>
      <c r="AT294" s="48"/>
      <c r="AU294" s="48"/>
      <c r="AV294" s="48"/>
      <c r="AW294" s="48"/>
      <c r="AX294" s="48"/>
      <c r="AY294" s="48"/>
      <c r="AZ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  <c r="BM294" s="48"/>
      <c r="BN294" s="48"/>
      <c r="BO294" s="48"/>
      <c r="BP294" s="48"/>
      <c r="BQ294" s="48"/>
      <c r="BR294" s="48"/>
      <c r="BS294" s="48"/>
      <c r="BT294" s="48"/>
      <c r="BU294" s="48"/>
      <c r="BV294" s="48"/>
      <c r="BW294" s="2"/>
    </row>
    <row r="295" spans="21:75" s="1" customFormat="1" x14ac:dyDescent="0.25">
      <c r="U295" s="2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  <c r="AN295" s="48"/>
      <c r="AO295" s="48"/>
      <c r="AP295" s="48"/>
      <c r="AQ295" s="48"/>
      <c r="AR295" s="48"/>
      <c r="AS295" s="48"/>
      <c r="AT295" s="48"/>
      <c r="AU295" s="48"/>
      <c r="AV295" s="48"/>
      <c r="AW295" s="48"/>
      <c r="AX295" s="48"/>
      <c r="AY295" s="48"/>
      <c r="AZ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  <c r="BM295" s="48"/>
      <c r="BN295" s="48"/>
      <c r="BO295" s="48"/>
      <c r="BP295" s="48"/>
      <c r="BQ295" s="48"/>
      <c r="BR295" s="48"/>
      <c r="BS295" s="48"/>
      <c r="BT295" s="48"/>
      <c r="BU295" s="48"/>
      <c r="BV295" s="48"/>
      <c r="BW295" s="2"/>
    </row>
    <row r="296" spans="21:75" s="1" customFormat="1" x14ac:dyDescent="0.25">
      <c r="U296" s="2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  <c r="AN296" s="48"/>
      <c r="AO296" s="48"/>
      <c r="AP296" s="48"/>
      <c r="AQ296" s="48"/>
      <c r="AR296" s="48"/>
      <c r="AS296" s="48"/>
      <c r="AT296" s="48"/>
      <c r="AU296" s="48"/>
      <c r="AV296" s="48"/>
      <c r="AW296" s="48"/>
      <c r="AX296" s="48"/>
      <c r="AY296" s="48"/>
      <c r="AZ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8"/>
      <c r="BS296" s="48"/>
      <c r="BT296" s="48"/>
      <c r="BU296" s="48"/>
      <c r="BV296" s="48"/>
      <c r="BW296" s="2"/>
    </row>
    <row r="297" spans="21:75" s="1" customFormat="1" x14ac:dyDescent="0.25">
      <c r="U297" s="2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  <c r="AN297" s="48"/>
      <c r="AO297" s="48"/>
      <c r="AP297" s="48"/>
      <c r="AQ297" s="48"/>
      <c r="AR297" s="48"/>
      <c r="AS297" s="48"/>
      <c r="AT297" s="48"/>
      <c r="AU297" s="48"/>
      <c r="AV297" s="48"/>
      <c r="AW297" s="48"/>
      <c r="AX297" s="48"/>
      <c r="AY297" s="48"/>
      <c r="AZ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/>
      <c r="BR297" s="48"/>
      <c r="BS297" s="48"/>
      <c r="BT297" s="48"/>
      <c r="BU297" s="48"/>
      <c r="BV297" s="48"/>
      <c r="BW297" s="2"/>
    </row>
    <row r="298" spans="21:75" s="1" customFormat="1" x14ac:dyDescent="0.25">
      <c r="U298" s="2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  <c r="AN298" s="48"/>
      <c r="AO298" s="48"/>
      <c r="AP298" s="48"/>
      <c r="AQ298" s="48"/>
      <c r="AR298" s="48"/>
      <c r="AS298" s="48"/>
      <c r="AT298" s="48"/>
      <c r="AU298" s="48"/>
      <c r="AV298" s="48"/>
      <c r="AW298" s="48"/>
      <c r="AX298" s="48"/>
      <c r="AY298" s="48"/>
      <c r="AZ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  <c r="BM298" s="48"/>
      <c r="BN298" s="48"/>
      <c r="BO298" s="48"/>
      <c r="BP298" s="48"/>
      <c r="BQ298" s="48"/>
      <c r="BR298" s="48"/>
      <c r="BS298" s="48"/>
      <c r="BT298" s="48"/>
      <c r="BU298" s="48"/>
      <c r="BV298" s="48"/>
      <c r="BW298" s="2"/>
    </row>
    <row r="299" spans="21:75" s="1" customFormat="1" x14ac:dyDescent="0.25">
      <c r="U299" s="2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  <c r="AN299" s="48"/>
      <c r="AO299" s="48"/>
      <c r="AP299" s="48"/>
      <c r="AQ299" s="48"/>
      <c r="AR299" s="48"/>
      <c r="AS299" s="48"/>
      <c r="AT299" s="48"/>
      <c r="AU299" s="48"/>
      <c r="AV299" s="48"/>
      <c r="AW299" s="48"/>
      <c r="AX299" s="48"/>
      <c r="AY299" s="48"/>
      <c r="AZ299" s="48"/>
      <c r="BA299" s="48"/>
      <c r="BB299" s="48"/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  <c r="BM299" s="48"/>
      <c r="BN299" s="48"/>
      <c r="BO299" s="48"/>
      <c r="BP299" s="48"/>
      <c r="BQ299" s="48"/>
      <c r="BR299" s="48"/>
      <c r="BS299" s="48"/>
      <c r="BT299" s="48"/>
      <c r="BU299" s="48"/>
      <c r="BV299" s="48"/>
      <c r="BW299" s="2"/>
    </row>
    <row r="300" spans="21:75" s="1" customFormat="1" x14ac:dyDescent="0.25">
      <c r="U300" s="2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  <c r="AN300" s="48"/>
      <c r="AO300" s="48"/>
      <c r="AP300" s="48"/>
      <c r="AQ300" s="48"/>
      <c r="AR300" s="48"/>
      <c r="AS300" s="48"/>
      <c r="AT300" s="48"/>
      <c r="AU300" s="48"/>
      <c r="AV300" s="48"/>
      <c r="AW300" s="48"/>
      <c r="AX300" s="48"/>
      <c r="AY300" s="48"/>
      <c r="AZ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  <c r="BM300" s="48"/>
      <c r="BN300" s="48"/>
      <c r="BO300" s="48"/>
      <c r="BP300" s="48"/>
      <c r="BQ300" s="48"/>
      <c r="BR300" s="48"/>
      <c r="BS300" s="48"/>
      <c r="BT300" s="48"/>
      <c r="BU300" s="48"/>
      <c r="BV300" s="48"/>
      <c r="BW300" s="2"/>
    </row>
    <row r="301" spans="21:75" s="1" customFormat="1" x14ac:dyDescent="0.25">
      <c r="U301" s="2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  <c r="AN301" s="48"/>
      <c r="AO301" s="48"/>
      <c r="AP301" s="48"/>
      <c r="AQ301" s="48"/>
      <c r="AR301" s="48"/>
      <c r="AS301" s="48"/>
      <c r="AT301" s="48"/>
      <c r="AU301" s="48"/>
      <c r="AV301" s="48"/>
      <c r="AW301" s="48"/>
      <c r="AX301" s="48"/>
      <c r="AY301" s="48"/>
      <c r="AZ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  <c r="BM301" s="48"/>
      <c r="BN301" s="48"/>
      <c r="BO301" s="48"/>
      <c r="BP301" s="48"/>
      <c r="BQ301" s="48"/>
      <c r="BR301" s="48"/>
      <c r="BS301" s="48"/>
      <c r="BT301" s="48"/>
      <c r="BU301" s="48"/>
      <c r="BV301" s="48"/>
      <c r="BW301" s="2"/>
    </row>
    <row r="302" spans="21:75" s="1" customFormat="1" x14ac:dyDescent="0.25">
      <c r="U302" s="2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  <c r="AN302" s="48"/>
      <c r="AO302" s="48"/>
      <c r="AP302" s="48"/>
      <c r="AQ302" s="48"/>
      <c r="AR302" s="48"/>
      <c r="AS302" s="48"/>
      <c r="AT302" s="48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  <c r="BO302" s="48"/>
      <c r="BP302" s="48"/>
      <c r="BQ302" s="48"/>
      <c r="BR302" s="48"/>
      <c r="BS302" s="48"/>
      <c r="BT302" s="48"/>
      <c r="BU302" s="48"/>
      <c r="BV302" s="48"/>
      <c r="BW302" s="2"/>
    </row>
    <row r="303" spans="21:75" s="1" customFormat="1" x14ac:dyDescent="0.25">
      <c r="U303" s="2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  <c r="AN303" s="48"/>
      <c r="AO303" s="48"/>
      <c r="AP303" s="48"/>
      <c r="AQ303" s="48"/>
      <c r="AR303" s="48"/>
      <c r="AS303" s="48"/>
      <c r="AT303" s="48"/>
      <c r="AU303" s="48"/>
      <c r="AV303" s="48"/>
      <c r="AW303" s="48"/>
      <c r="AX303" s="48"/>
      <c r="AY303" s="48"/>
      <c r="AZ303" s="48"/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  <c r="BM303" s="48"/>
      <c r="BN303" s="48"/>
      <c r="BO303" s="48"/>
      <c r="BP303" s="48"/>
      <c r="BQ303" s="48"/>
      <c r="BR303" s="48"/>
      <c r="BS303" s="48"/>
      <c r="BT303" s="48"/>
      <c r="BU303" s="48"/>
      <c r="BV303" s="48"/>
      <c r="BW303" s="2"/>
    </row>
    <row r="304" spans="21:75" s="1" customFormat="1" x14ac:dyDescent="0.25">
      <c r="U304" s="2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  <c r="AN304" s="48"/>
      <c r="AO304" s="48"/>
      <c r="AP304" s="48"/>
      <c r="AQ304" s="48"/>
      <c r="AR304" s="48"/>
      <c r="AS304" s="48"/>
      <c r="AT304" s="48"/>
      <c r="AU304" s="48"/>
      <c r="AV304" s="48"/>
      <c r="AW304" s="48"/>
      <c r="AX304" s="48"/>
      <c r="AY304" s="48"/>
      <c r="AZ304" s="48"/>
      <c r="BA304" s="48"/>
      <c r="BB304" s="48"/>
      <c r="BC304" s="48"/>
      <c r="BD304" s="48"/>
      <c r="BE304" s="48"/>
      <c r="BF304" s="48"/>
      <c r="BG304" s="48"/>
      <c r="BH304" s="48"/>
      <c r="BI304" s="48"/>
      <c r="BJ304" s="48"/>
      <c r="BK304" s="48"/>
      <c r="BL304" s="48"/>
      <c r="BM304" s="48"/>
      <c r="BN304" s="48"/>
      <c r="BO304" s="48"/>
      <c r="BP304" s="48"/>
      <c r="BQ304" s="48"/>
      <c r="BR304" s="48"/>
      <c r="BS304" s="48"/>
      <c r="BT304" s="48"/>
      <c r="BU304" s="48"/>
      <c r="BV304" s="48"/>
      <c r="BW304" s="2"/>
    </row>
    <row r="305" spans="21:75" s="1" customFormat="1" x14ac:dyDescent="0.25">
      <c r="U305" s="2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  <c r="AN305" s="48"/>
      <c r="AO305" s="48"/>
      <c r="AP305" s="48"/>
      <c r="AQ305" s="48"/>
      <c r="AR305" s="48"/>
      <c r="AS305" s="48"/>
      <c r="AT305" s="48"/>
      <c r="AU305" s="48"/>
      <c r="AV305" s="48"/>
      <c r="AW305" s="48"/>
      <c r="AX305" s="48"/>
      <c r="AY305" s="48"/>
      <c r="AZ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  <c r="BM305" s="48"/>
      <c r="BN305" s="48"/>
      <c r="BO305" s="48"/>
      <c r="BP305" s="48"/>
      <c r="BQ305" s="48"/>
      <c r="BR305" s="48"/>
      <c r="BS305" s="48"/>
      <c r="BT305" s="48"/>
      <c r="BU305" s="48"/>
      <c r="BV305" s="48"/>
      <c r="BW305" s="2"/>
    </row>
    <row r="306" spans="21:75" s="1" customFormat="1" x14ac:dyDescent="0.25">
      <c r="U306" s="2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  <c r="AN306" s="48"/>
      <c r="AO306" s="48"/>
      <c r="AP306" s="48"/>
      <c r="AQ306" s="48"/>
      <c r="AR306" s="48"/>
      <c r="AS306" s="48"/>
      <c r="AT306" s="48"/>
      <c r="AU306" s="48"/>
      <c r="AV306" s="48"/>
      <c r="AW306" s="48"/>
      <c r="AX306" s="48"/>
      <c r="AY306" s="48"/>
      <c r="AZ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  <c r="BM306" s="48"/>
      <c r="BN306" s="48"/>
      <c r="BO306" s="48"/>
      <c r="BP306" s="48"/>
      <c r="BQ306" s="48"/>
      <c r="BR306" s="48"/>
      <c r="BS306" s="48"/>
      <c r="BT306" s="48"/>
      <c r="BU306" s="48"/>
      <c r="BV306" s="48"/>
      <c r="BW306" s="2"/>
    </row>
    <row r="307" spans="21:75" s="1" customFormat="1" x14ac:dyDescent="0.25">
      <c r="U307" s="2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  <c r="AN307" s="48"/>
      <c r="AO307" s="48"/>
      <c r="AP307" s="48"/>
      <c r="AQ307" s="48"/>
      <c r="AR307" s="48"/>
      <c r="AS307" s="48"/>
      <c r="AT307" s="48"/>
      <c r="AU307" s="48"/>
      <c r="AV307" s="48"/>
      <c r="AW307" s="48"/>
      <c r="AX307" s="48"/>
      <c r="AY307" s="48"/>
      <c r="AZ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  <c r="BM307" s="48"/>
      <c r="BN307" s="48"/>
      <c r="BO307" s="48"/>
      <c r="BP307" s="48"/>
      <c r="BQ307" s="48"/>
      <c r="BR307" s="48"/>
      <c r="BS307" s="48"/>
      <c r="BT307" s="48"/>
      <c r="BU307" s="48"/>
      <c r="BV307" s="48"/>
      <c r="BW307" s="2"/>
    </row>
    <row r="308" spans="21:75" s="1" customFormat="1" x14ac:dyDescent="0.25">
      <c r="U308" s="2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  <c r="AN308" s="48"/>
      <c r="AO308" s="48"/>
      <c r="AP308" s="48"/>
      <c r="AQ308" s="48"/>
      <c r="AR308" s="48"/>
      <c r="AS308" s="48"/>
      <c r="AT308" s="48"/>
      <c r="AU308" s="48"/>
      <c r="AV308" s="48"/>
      <c r="AW308" s="48"/>
      <c r="AX308" s="48"/>
      <c r="AY308" s="48"/>
      <c r="AZ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  <c r="BM308" s="48"/>
      <c r="BN308" s="48"/>
      <c r="BO308" s="48"/>
      <c r="BP308" s="48"/>
      <c r="BQ308" s="48"/>
      <c r="BR308" s="48"/>
      <c r="BS308" s="48"/>
      <c r="BT308" s="48"/>
      <c r="BU308" s="48"/>
      <c r="BV308" s="48"/>
      <c r="BW308" s="2"/>
    </row>
    <row r="309" spans="21:75" s="1" customFormat="1" x14ac:dyDescent="0.25">
      <c r="U309" s="2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  <c r="AN309" s="48"/>
      <c r="AO309" s="48"/>
      <c r="AP309" s="48"/>
      <c r="AQ309" s="48"/>
      <c r="AR309" s="48"/>
      <c r="AS309" s="48"/>
      <c r="AT309" s="48"/>
      <c r="AU309" s="48"/>
      <c r="AV309" s="48"/>
      <c r="AW309" s="48"/>
      <c r="AX309" s="48"/>
      <c r="AY309" s="48"/>
      <c r="AZ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  <c r="BM309" s="48"/>
      <c r="BN309" s="48"/>
      <c r="BO309" s="48"/>
      <c r="BP309" s="48"/>
      <c r="BQ309" s="48"/>
      <c r="BR309" s="48"/>
      <c r="BS309" s="48"/>
      <c r="BT309" s="48"/>
      <c r="BU309" s="48"/>
      <c r="BV309" s="48"/>
      <c r="BW309" s="2"/>
    </row>
    <row r="310" spans="21:75" s="1" customFormat="1" x14ac:dyDescent="0.25">
      <c r="U310" s="2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  <c r="AN310" s="48"/>
      <c r="AO310" s="48"/>
      <c r="AP310" s="48"/>
      <c r="AQ310" s="48"/>
      <c r="AR310" s="48"/>
      <c r="AS310" s="48"/>
      <c r="AT310" s="48"/>
      <c r="AU310" s="48"/>
      <c r="AV310" s="48"/>
      <c r="AW310" s="48"/>
      <c r="AX310" s="48"/>
      <c r="AY310" s="48"/>
      <c r="AZ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  <c r="BM310" s="48"/>
      <c r="BN310" s="48"/>
      <c r="BO310" s="48"/>
      <c r="BP310" s="48"/>
      <c r="BQ310" s="48"/>
      <c r="BR310" s="48"/>
      <c r="BS310" s="48"/>
      <c r="BT310" s="48"/>
      <c r="BU310" s="48"/>
      <c r="BV310" s="48"/>
      <c r="BW310" s="2"/>
    </row>
    <row r="311" spans="21:75" s="1" customFormat="1" x14ac:dyDescent="0.25">
      <c r="U311" s="2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  <c r="AN311" s="48"/>
      <c r="AO311" s="48"/>
      <c r="AP311" s="48"/>
      <c r="AQ311" s="48"/>
      <c r="AR311" s="48"/>
      <c r="AS311" s="48"/>
      <c r="AT311" s="48"/>
      <c r="AU311" s="48"/>
      <c r="AV311" s="48"/>
      <c r="AW311" s="48"/>
      <c r="AX311" s="48"/>
      <c r="AY311" s="48"/>
      <c r="AZ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  <c r="BM311" s="48"/>
      <c r="BN311" s="48"/>
      <c r="BO311" s="48"/>
      <c r="BP311" s="48"/>
      <c r="BQ311" s="48"/>
      <c r="BR311" s="48"/>
      <c r="BS311" s="48"/>
      <c r="BT311" s="48"/>
      <c r="BU311" s="48"/>
      <c r="BV311" s="48"/>
      <c r="BW311" s="2"/>
    </row>
    <row r="312" spans="21:75" s="1" customFormat="1" x14ac:dyDescent="0.25">
      <c r="U312" s="2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  <c r="AN312" s="48"/>
      <c r="AO312" s="48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  <c r="BM312" s="48"/>
      <c r="BN312" s="48"/>
      <c r="BO312" s="48"/>
      <c r="BP312" s="48"/>
      <c r="BQ312" s="48"/>
      <c r="BR312" s="48"/>
      <c r="BS312" s="48"/>
      <c r="BT312" s="48"/>
      <c r="BU312" s="48"/>
      <c r="BV312" s="48"/>
      <c r="BW312" s="2"/>
    </row>
    <row r="313" spans="21:75" s="1" customFormat="1" x14ac:dyDescent="0.25">
      <c r="U313" s="2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  <c r="AN313" s="48"/>
      <c r="AO313" s="48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  <c r="BM313" s="48"/>
      <c r="BN313" s="48"/>
      <c r="BO313" s="48"/>
      <c r="BP313" s="48"/>
      <c r="BQ313" s="48"/>
      <c r="BR313" s="48"/>
      <c r="BS313" s="48"/>
      <c r="BT313" s="48"/>
      <c r="BU313" s="48"/>
      <c r="BV313" s="48"/>
      <c r="BW313" s="2"/>
    </row>
    <row r="314" spans="21:75" s="1" customFormat="1" x14ac:dyDescent="0.25">
      <c r="U314" s="2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  <c r="AN314" s="48"/>
      <c r="AO314" s="48"/>
      <c r="AP314" s="48"/>
      <c r="AQ314" s="48"/>
      <c r="AR314" s="48"/>
      <c r="AS314" s="48"/>
      <c r="AT314" s="48"/>
      <c r="AU314" s="48"/>
      <c r="AV314" s="48"/>
      <c r="AW314" s="48"/>
      <c r="AX314" s="48"/>
      <c r="AY314" s="48"/>
      <c r="AZ314" s="48"/>
      <c r="BA314" s="48"/>
      <c r="BB314" s="48"/>
      <c r="BC314" s="48"/>
      <c r="BD314" s="48"/>
      <c r="BE314" s="48"/>
      <c r="BF314" s="48"/>
      <c r="BG314" s="48"/>
      <c r="BH314" s="48"/>
      <c r="BI314" s="48"/>
      <c r="BJ314" s="48"/>
      <c r="BK314" s="48"/>
      <c r="BL314" s="48"/>
      <c r="BM314" s="48"/>
      <c r="BN314" s="48"/>
      <c r="BO314" s="48"/>
      <c r="BP314" s="48"/>
      <c r="BQ314" s="48"/>
      <c r="BR314" s="48"/>
      <c r="BS314" s="48"/>
      <c r="BT314" s="48"/>
      <c r="BU314" s="48"/>
      <c r="BV314" s="48"/>
      <c r="BW314" s="2"/>
    </row>
    <row r="315" spans="21:75" s="1" customFormat="1" x14ac:dyDescent="0.25">
      <c r="U315" s="2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  <c r="AN315" s="48"/>
      <c r="AO315" s="48"/>
      <c r="AP315" s="48"/>
      <c r="AQ315" s="48"/>
      <c r="AR315" s="48"/>
      <c r="AS315" s="48"/>
      <c r="AT315" s="48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  <c r="BO315" s="48"/>
      <c r="BP315" s="48"/>
      <c r="BQ315" s="48"/>
      <c r="BR315" s="48"/>
      <c r="BS315" s="48"/>
      <c r="BT315" s="48"/>
      <c r="BU315" s="48"/>
      <c r="BV315" s="48"/>
      <c r="BW315" s="2"/>
    </row>
    <row r="316" spans="21:75" s="1" customFormat="1" x14ac:dyDescent="0.25">
      <c r="U316" s="2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  <c r="AN316" s="48"/>
      <c r="AO316" s="48"/>
      <c r="AP316" s="48"/>
      <c r="AQ316" s="48"/>
      <c r="AR316" s="48"/>
      <c r="AS316" s="48"/>
      <c r="AT316" s="48"/>
      <c r="AU316" s="48"/>
      <c r="AV316" s="48"/>
      <c r="AW316" s="48"/>
      <c r="AX316" s="48"/>
      <c r="AY316" s="48"/>
      <c r="AZ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  <c r="BM316" s="48"/>
      <c r="BN316" s="48"/>
      <c r="BO316" s="48"/>
      <c r="BP316" s="48"/>
      <c r="BQ316" s="48"/>
      <c r="BR316" s="48"/>
      <c r="BS316" s="48"/>
      <c r="BT316" s="48"/>
      <c r="BU316" s="48"/>
      <c r="BV316" s="48"/>
      <c r="BW316" s="2"/>
    </row>
    <row r="317" spans="21:75" s="1" customFormat="1" x14ac:dyDescent="0.25">
      <c r="U317" s="2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  <c r="AN317" s="48"/>
      <c r="AO317" s="48"/>
      <c r="AP317" s="48"/>
      <c r="AQ317" s="48"/>
      <c r="AR317" s="48"/>
      <c r="AS317" s="48"/>
      <c r="AT317" s="48"/>
      <c r="AU317" s="48"/>
      <c r="AV317" s="48"/>
      <c r="AW317" s="48"/>
      <c r="AX317" s="48"/>
      <c r="AY317" s="48"/>
      <c r="AZ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  <c r="BM317" s="48"/>
      <c r="BN317" s="48"/>
      <c r="BO317" s="48"/>
      <c r="BP317" s="48"/>
      <c r="BQ317" s="48"/>
      <c r="BR317" s="48"/>
      <c r="BS317" s="48"/>
      <c r="BT317" s="48"/>
      <c r="BU317" s="48"/>
      <c r="BV317" s="48"/>
      <c r="BW317" s="2"/>
    </row>
    <row r="318" spans="21:75" s="1" customFormat="1" x14ac:dyDescent="0.25">
      <c r="U318" s="2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  <c r="AN318" s="48"/>
      <c r="AO318" s="48"/>
      <c r="AP318" s="48"/>
      <c r="AQ318" s="48"/>
      <c r="AR318" s="48"/>
      <c r="AS318" s="48"/>
      <c r="AT318" s="48"/>
      <c r="AU318" s="48"/>
      <c r="AV318" s="48"/>
      <c r="AW318" s="48"/>
      <c r="AX318" s="48"/>
      <c r="AY318" s="48"/>
      <c r="AZ318" s="48"/>
      <c r="BA318" s="48"/>
      <c r="BB318" s="48"/>
      <c r="BC318" s="48"/>
      <c r="BD318" s="48"/>
      <c r="BE318" s="48"/>
      <c r="BF318" s="48"/>
      <c r="BG318" s="48"/>
      <c r="BH318" s="48"/>
      <c r="BI318" s="48"/>
      <c r="BJ318" s="48"/>
      <c r="BK318" s="48"/>
      <c r="BL318" s="48"/>
      <c r="BM318" s="48"/>
      <c r="BN318" s="48"/>
      <c r="BO318" s="48"/>
      <c r="BP318" s="48"/>
      <c r="BQ318" s="48"/>
      <c r="BR318" s="48"/>
      <c r="BS318" s="48"/>
      <c r="BT318" s="48"/>
      <c r="BU318" s="48"/>
      <c r="BV318" s="48"/>
      <c r="BW318" s="2"/>
    </row>
    <row r="319" spans="21:75" s="1" customFormat="1" x14ac:dyDescent="0.25">
      <c r="U319" s="2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  <c r="AN319" s="48"/>
      <c r="AO319" s="48"/>
      <c r="AP319" s="48"/>
      <c r="AQ319" s="48"/>
      <c r="AR319" s="48"/>
      <c r="AS319" s="48"/>
      <c r="AT319" s="48"/>
      <c r="AU319" s="48"/>
      <c r="AV319" s="48"/>
      <c r="AW319" s="48"/>
      <c r="AX319" s="48"/>
      <c r="AY319" s="48"/>
      <c r="AZ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  <c r="BM319" s="48"/>
      <c r="BN319" s="48"/>
      <c r="BO319" s="48"/>
      <c r="BP319" s="48"/>
      <c r="BQ319" s="48"/>
      <c r="BR319" s="48"/>
      <c r="BS319" s="48"/>
      <c r="BT319" s="48"/>
      <c r="BU319" s="48"/>
      <c r="BV319" s="48"/>
      <c r="BW319" s="2"/>
    </row>
    <row r="320" spans="21:75" s="1" customFormat="1" x14ac:dyDescent="0.25">
      <c r="U320" s="2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  <c r="AN320" s="48"/>
      <c r="AO320" s="48"/>
      <c r="AP320" s="48"/>
      <c r="AQ320" s="48"/>
      <c r="AR320" s="48"/>
      <c r="AS320" s="48"/>
      <c r="AT320" s="48"/>
      <c r="AU320" s="48"/>
      <c r="AV320" s="48"/>
      <c r="AW320" s="48"/>
      <c r="AX320" s="48"/>
      <c r="AY320" s="48"/>
      <c r="AZ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  <c r="BM320" s="48"/>
      <c r="BN320" s="48"/>
      <c r="BO320" s="48"/>
      <c r="BP320" s="48"/>
      <c r="BQ320" s="48"/>
      <c r="BR320" s="48"/>
      <c r="BS320" s="48"/>
      <c r="BT320" s="48"/>
      <c r="BU320" s="48"/>
      <c r="BV320" s="48"/>
      <c r="BW320" s="2"/>
    </row>
    <row r="321" spans="3:75" s="1" customFormat="1" x14ac:dyDescent="0.25">
      <c r="U321" s="2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  <c r="AN321" s="48"/>
      <c r="AO321" s="48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  <c r="BB321" s="48"/>
      <c r="BC321" s="48"/>
      <c r="BD321" s="48"/>
      <c r="BE321" s="48"/>
      <c r="BF321" s="48"/>
      <c r="BG321" s="48"/>
      <c r="BH321" s="48"/>
      <c r="BI321" s="48"/>
      <c r="BJ321" s="48"/>
      <c r="BK321" s="48"/>
      <c r="BL321" s="48"/>
      <c r="BM321" s="48"/>
      <c r="BN321" s="48"/>
      <c r="BO321" s="48"/>
      <c r="BP321" s="48"/>
      <c r="BQ321" s="48"/>
      <c r="BR321" s="48"/>
      <c r="BS321" s="48"/>
      <c r="BT321" s="48"/>
      <c r="BU321" s="48"/>
      <c r="BV321" s="48"/>
      <c r="BW321" s="2"/>
    </row>
    <row r="322" spans="3:75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</sheetData>
  <sheetProtection password="B907" sheet="1" objects="1" scenarios="1" formatCells="0" formatColumns="0" formatRows="0" insertColumns="0" insertRows="0" insertHyperlinks="0" deleteColumns="0" deleteRows="0" sort="0" autoFilter="0" pivotTables="0"/>
  <protectedRanges>
    <protectedRange password="B907" sqref="C3 C16:L25 M3 C27 C29:C30 D8" name="Rozstęp1"/>
  </protectedRanges>
  <customSheetViews>
    <customSheetView guid="{F971B24D-9A38-41B9-A922-639AE6ED8F34}" fitToPage="1">
      <selection activeCell="F13" sqref="F13"/>
      <pageMargins left="0.7" right="0.7" top="0.75" bottom="0.75" header="0.3" footer="0.3"/>
      <pageSetup paperSize="9" scale="73" orientation="landscape" verticalDpi="0" r:id="rId1"/>
    </customSheetView>
  </customSheetViews>
  <mergeCells count="43">
    <mergeCell ref="C2:M2"/>
    <mergeCell ref="Q3:T3"/>
    <mergeCell ref="Q8:T8"/>
    <mergeCell ref="Q4:T4"/>
    <mergeCell ref="Q7:T7"/>
    <mergeCell ref="Q6:T6"/>
    <mergeCell ref="Q5:T5"/>
    <mergeCell ref="C3:D5"/>
    <mergeCell ref="C6:D6"/>
    <mergeCell ref="E7:M7"/>
    <mergeCell ref="Q9:T9"/>
    <mergeCell ref="F11:M11"/>
    <mergeCell ref="E8:M8"/>
    <mergeCell ref="F9:M9"/>
    <mergeCell ref="M12:M14"/>
    <mergeCell ref="Q14:T15"/>
    <mergeCell ref="Q10:T11"/>
    <mergeCell ref="J13:L13"/>
    <mergeCell ref="C12:L12"/>
    <mergeCell ref="C13:C14"/>
    <mergeCell ref="D13:D14"/>
    <mergeCell ref="E13:E14"/>
    <mergeCell ref="F13:F14"/>
    <mergeCell ref="G13:G14"/>
    <mergeCell ref="H13:H14"/>
    <mergeCell ref="I13:I14"/>
    <mergeCell ref="C35:M35"/>
    <mergeCell ref="C36:M36"/>
    <mergeCell ref="C31:M31"/>
    <mergeCell ref="C34:M34"/>
    <mergeCell ref="F28:I28"/>
    <mergeCell ref="C26:L26"/>
    <mergeCell ref="C27:M27"/>
    <mergeCell ref="C33:M33"/>
    <mergeCell ref="C32:M32"/>
    <mergeCell ref="C29:E30"/>
    <mergeCell ref="F29:I30"/>
    <mergeCell ref="J30:M30"/>
    <mergeCell ref="F10:M10"/>
    <mergeCell ref="E3:I5"/>
    <mergeCell ref="J3:L5"/>
    <mergeCell ref="M3:M5"/>
    <mergeCell ref="J6:L6"/>
  </mergeCells>
  <dataValidations xWindow="527" yWindow="549" count="5">
    <dataValidation allowBlank="1" showInputMessage="1" showErrorMessage="1" promptTitle="Jednostka wnioskująca" prompt="Proszęwpisaćpełną nazwęjednostki wnioskującej" sqref="E3"/>
    <dataValidation allowBlank="1" showInputMessage="1" showErrorMessage="1" promptTitle="Uzasadnienie" prompt="Uzasadnienie zakupu w związku z podanym powyżej zadaniem w projekcie (dotyczy projektów wskazanych przez komórkę realizującą projekt" sqref="C27"/>
    <dataValidation allowBlank="1" showInputMessage="1" showErrorMessage="1" promptTitle="Numer zadania." prompt="Numer zadania w projekcie nie dotyczy projektów statutowych oraz projektów młodych naukowców i doktorantów." sqref="L15"/>
    <dataValidation allowBlank="1" showInputMessage="1" showErrorMessage="1" promptTitle="Producent" prompt="Pole obowiązkowe w przypadku produktów, które nie istnieją w pliku &quot;Produkty na umowach sukcesywnych&quot;" sqref="E13 E15"/>
    <dataValidation allowBlank="1" showInputMessage="1" showErrorMessage="1" promptTitle="Uzasadnienie" prompt="Dla projetków unijnych podać nazwę projektu, nr pozycji budżetowej z wniosku o dofinansowanie/kosztorysu" sqref="C26:L26"/>
  </dataValidations>
  <printOptions horizontalCentered="1" verticalCentered="1"/>
  <pageMargins left="0.23622047244094491" right="0.23622047244094491" top="0.19685039370078741" bottom="0.27559055118110237" header="0.11811023622047245" footer="0.15748031496062992"/>
  <pageSetup paperSize="9" scale="82" orientation="landscape" r:id="rId2"/>
  <headerFooter>
    <oddFooter>&amp;L&amp;8Uniwersytet Medyczny w Białymstoku&amp;C&amp;8Strona &amp;P&amp;R&amp;8&amp;D &amp;T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527" yWindow="549" count="4">
        <x14:dataValidation type="list" allowBlank="1" showInputMessage="1" showErrorMessage="1">
          <x14:formula1>
            <xm:f>INDIRECT(dane!$Q$2)</xm:f>
          </x14:formula1>
          <xm:sqref>F10</xm:sqref>
        </x14:dataValidation>
        <x14:dataValidation type="list">
          <x14:formula1>
            <xm:f>INDIRECT(dane!$X$2)</xm:f>
          </x14:formula1>
          <xm:sqref>F11</xm:sqref>
        </x14:dataValidation>
        <x14:dataValidation type="list" allowBlank="1" showInputMessage="1" showErrorMessage="1">
          <x14:formula1>
            <xm:f>INDIRECT(dane!$M$2)</xm:f>
          </x14:formula1>
          <xm:sqref>E7</xm:sqref>
        </x14:dataValidation>
        <x14:dataValidation type="list" allowBlank="1" showInputMessage="1" showErrorMessage="1">
          <x14:formula1>
            <xm:f>INDIRECT(dane!$A$2)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"/>
  <sheetViews>
    <sheetView topLeftCell="B1" zoomScale="85" zoomScaleNormal="85" workbookViewId="0">
      <selection activeCell="M5" sqref="M5"/>
    </sheetView>
  </sheetViews>
  <sheetFormatPr defaultColWidth="8.85546875" defaultRowHeight="15" x14ac:dyDescent="0.2"/>
  <cols>
    <col min="1" max="1" width="50.85546875" style="74" bestFit="1" customWidth="1"/>
    <col min="2" max="2" width="17.28515625" style="74" customWidth="1"/>
    <col min="3" max="3" width="10.5703125" style="74" customWidth="1"/>
    <col min="4" max="4" width="19.7109375" style="74" customWidth="1"/>
    <col min="5" max="5" width="57.42578125" style="74" customWidth="1"/>
    <col min="6" max="6" width="0.85546875" style="96" customWidth="1"/>
    <col min="7" max="7" width="0.85546875" style="100" customWidth="1"/>
    <col min="8" max="8" width="11.7109375" style="89" bestFit="1" customWidth="1"/>
    <col min="9" max="9" width="20.85546875" style="89" customWidth="1"/>
    <col min="10" max="10" width="0.85546875" style="96" customWidth="1"/>
    <col min="11" max="11" width="0.85546875" style="100" customWidth="1"/>
    <col min="12" max="12" width="8.140625" style="86" bestFit="1" customWidth="1"/>
    <col min="13" max="13" width="95.42578125" style="86" bestFit="1" customWidth="1"/>
    <col min="14" max="14" width="1.42578125" style="96" customWidth="1"/>
    <col min="15" max="15" width="1.42578125" style="100" customWidth="1"/>
    <col min="16" max="16" width="12" style="89" customWidth="1"/>
    <col min="17" max="17" width="74.42578125" style="89" bestFit="1" customWidth="1"/>
    <col min="18" max="18" width="1.7109375" style="96" customWidth="1"/>
    <col min="19" max="19" width="1.7109375" style="93" customWidth="1"/>
    <col min="20" max="22" width="3.140625" style="74" customWidth="1"/>
    <col min="23" max="23" width="17" style="109" customWidth="1"/>
    <col min="24" max="24" width="87.5703125" style="109" bestFit="1" customWidth="1"/>
    <col min="25" max="26" width="57.7109375" style="109" customWidth="1"/>
    <col min="27" max="27" width="28.42578125" style="109" bestFit="1" customWidth="1"/>
    <col min="28" max="28" width="8.85546875" style="74"/>
    <col min="29" max="29" width="86.85546875" style="74" bestFit="1" customWidth="1"/>
    <col min="30" max="30" width="28.42578125" style="74" customWidth="1"/>
    <col min="31" max="16384" width="8.85546875" style="74"/>
  </cols>
  <sheetData>
    <row r="1" spans="1:31" s="101" customFormat="1" ht="37.5" x14ac:dyDescent="0.3">
      <c r="A1" s="101" t="str">
        <f>Zapotrrzebowanie!D8</f>
        <v>*** Proszę wybrać z listy kategorię zakupową ***</v>
      </c>
      <c r="B1" s="101" t="str">
        <f>IF(ISNA(VLOOKUP($A$1,KZ[],2)),"",VLOOKUP($A$1,KZ[],2))</f>
        <v>XXX</v>
      </c>
      <c r="C1" s="101" t="str">
        <f>IF(ISNA(VLOOKUP($A$1,KZ[],3)),"",VLOOKUP($A$1,KZ[],3))</f>
        <v>XX</v>
      </c>
      <c r="D1" s="101" t="str">
        <f>IF(ISNA(VLOOKUP($A$1,KZ[],4)),"",VLOOKUP($A$1,KZ[],4))</f>
        <v>XXX</v>
      </c>
      <c r="E1" s="101" t="str">
        <f>IF(ISNA(VLOOKUP($A$1,KZ[],5)),"",VLOOKUP($A$1,KZ[],5))</f>
        <v>…</v>
      </c>
      <c r="F1" s="104"/>
      <c r="H1" s="102" t="str">
        <f>C1</f>
        <v>XX</v>
      </c>
      <c r="I1" s="101" t="str">
        <f>IF(ISNA(VLOOKUP(H1,BR[#All],2)),"",VLOOKUP(H1,BR[#All],2))</f>
        <v>…</v>
      </c>
      <c r="J1" s="104"/>
      <c r="L1" s="101" t="str">
        <f>B1</f>
        <v>XXX</v>
      </c>
      <c r="M1" s="101" t="str">
        <f>CONCATENATE(IF(ISNA(VLOOKUP(L1,DR[#All],2)),"",VLOOKUP(L1,DR[#All],2)),": ",I1)</f>
        <v>…: …</v>
      </c>
      <c r="N1" s="104"/>
      <c r="P1" s="101" t="str">
        <f>D1</f>
        <v>XXX</v>
      </c>
      <c r="Q1" s="101" t="str">
        <f>IF(ISNA(VLOOKUP(P1,DM[#All],2)),"",VLOOKUP(P1,DM[#All],2))</f>
        <v>*** Proszę wybrać z listy komórkę merytoryczną ***</v>
      </c>
      <c r="R1" s="104"/>
      <c r="W1" s="103"/>
      <c r="X1" s="103"/>
      <c r="Y1" s="103"/>
      <c r="Z1" s="103"/>
      <c r="AA1" s="103"/>
      <c r="AD1" s="101">
        <f>VLOOKUP(Zapotrrzebowanie!F11,PF[],2)</f>
        <v>0</v>
      </c>
      <c r="AE1" s="101">
        <f>VLOOKUP(Zapotrrzebowanie!F11,PF[],3)</f>
        <v>0</v>
      </c>
    </row>
    <row r="2" spans="1:31" x14ac:dyDescent="0.2">
      <c r="A2" s="85" t="s">
        <v>316</v>
      </c>
      <c r="B2" s="85" t="s">
        <v>319</v>
      </c>
      <c r="C2" s="85" t="s">
        <v>320</v>
      </c>
      <c r="D2" s="85" t="s">
        <v>321</v>
      </c>
      <c r="E2" s="85" t="s">
        <v>322</v>
      </c>
      <c r="G2" s="97"/>
      <c r="H2" s="89" t="s">
        <v>323</v>
      </c>
      <c r="I2" s="90" t="s">
        <v>320</v>
      </c>
      <c r="K2" s="97"/>
      <c r="L2" s="86" t="s">
        <v>324</v>
      </c>
      <c r="M2" s="92" t="s">
        <v>319</v>
      </c>
      <c r="P2" s="89" t="s">
        <v>325</v>
      </c>
      <c r="Q2" s="90" t="s">
        <v>321</v>
      </c>
      <c r="W2" s="105" t="s">
        <v>329</v>
      </c>
      <c r="X2" s="106" t="s">
        <v>334</v>
      </c>
      <c r="Y2" s="106" t="s">
        <v>330</v>
      </c>
      <c r="Z2" s="106" t="s">
        <v>328</v>
      </c>
      <c r="AA2" s="107" t="s">
        <v>35</v>
      </c>
      <c r="AC2" s="89" t="s">
        <v>331</v>
      </c>
      <c r="AD2" s="89" t="s">
        <v>332</v>
      </c>
      <c r="AE2" s="114" t="s">
        <v>333</v>
      </c>
    </row>
    <row r="3" spans="1:31" x14ac:dyDescent="0.2">
      <c r="A3" s="86" t="s">
        <v>47</v>
      </c>
      <c r="B3" s="86" t="s">
        <v>46</v>
      </c>
      <c r="C3" s="86" t="s">
        <v>44</v>
      </c>
      <c r="D3" s="86" t="s">
        <v>46</v>
      </c>
      <c r="E3" s="86" t="s">
        <v>336</v>
      </c>
      <c r="G3" s="98"/>
      <c r="H3" s="89" t="s">
        <v>19</v>
      </c>
      <c r="I3" s="91" t="s">
        <v>19</v>
      </c>
      <c r="K3" s="98"/>
      <c r="L3" s="86" t="s">
        <v>13</v>
      </c>
      <c r="M3" s="86" t="s">
        <v>16</v>
      </c>
      <c r="P3" s="89" t="s">
        <v>43</v>
      </c>
      <c r="Q3" s="89" t="s">
        <v>39</v>
      </c>
      <c r="W3" s="123"/>
      <c r="X3" s="124" t="s">
        <v>339</v>
      </c>
      <c r="Y3" s="124"/>
      <c r="Z3" s="124"/>
      <c r="AA3" s="125"/>
      <c r="AC3" s="109" t="s">
        <v>341</v>
      </c>
      <c r="AD3" s="109"/>
      <c r="AE3" s="89"/>
    </row>
    <row r="4" spans="1:31" x14ac:dyDescent="0.2">
      <c r="A4" s="86" t="s">
        <v>50</v>
      </c>
      <c r="B4" s="86" t="s">
        <v>49</v>
      </c>
      <c r="C4" s="86" t="s">
        <v>317</v>
      </c>
      <c r="D4" s="86" t="s">
        <v>49</v>
      </c>
      <c r="E4" s="86" t="s">
        <v>30</v>
      </c>
      <c r="F4" s="95"/>
      <c r="G4" s="99"/>
      <c r="H4" s="89" t="s">
        <v>51</v>
      </c>
      <c r="I4" s="89" t="s">
        <v>51</v>
      </c>
      <c r="K4" s="99"/>
      <c r="L4" s="86" t="s">
        <v>12</v>
      </c>
      <c r="M4" s="86" t="s">
        <v>15</v>
      </c>
      <c r="P4" s="89" t="s">
        <v>326</v>
      </c>
      <c r="Q4" s="89" t="s">
        <v>356</v>
      </c>
      <c r="W4" s="126" t="s">
        <v>52</v>
      </c>
      <c r="X4" s="127" t="s">
        <v>340</v>
      </c>
      <c r="Y4" s="127" t="s">
        <v>240</v>
      </c>
      <c r="Z4" s="127"/>
      <c r="AA4" s="128"/>
      <c r="AC4" s="109" t="s">
        <v>342</v>
      </c>
      <c r="AD4" s="110"/>
      <c r="AE4" s="89"/>
    </row>
    <row r="5" spans="1:31" x14ac:dyDescent="0.2">
      <c r="A5" s="86" t="s">
        <v>37</v>
      </c>
      <c r="B5" s="86" t="s">
        <v>43</v>
      </c>
      <c r="C5" s="86" t="s">
        <v>43</v>
      </c>
      <c r="D5" s="86" t="s">
        <v>43</v>
      </c>
      <c r="E5" s="86" t="s">
        <v>30</v>
      </c>
      <c r="F5" s="95"/>
      <c r="G5" s="99"/>
      <c r="H5" s="89" t="s">
        <v>317</v>
      </c>
      <c r="I5" s="89" t="s">
        <v>317</v>
      </c>
      <c r="K5" s="99"/>
      <c r="L5" s="86" t="s">
        <v>43</v>
      </c>
      <c r="M5" s="86" t="s">
        <v>404</v>
      </c>
      <c r="P5" s="89" t="s">
        <v>38</v>
      </c>
      <c r="Q5" s="89" t="s">
        <v>41</v>
      </c>
      <c r="W5" s="126" t="s">
        <v>53</v>
      </c>
      <c r="X5" s="127" t="s">
        <v>243</v>
      </c>
      <c r="Y5" s="127" t="s">
        <v>54</v>
      </c>
      <c r="Z5" s="127" t="s">
        <v>55</v>
      </c>
      <c r="AA5" s="128" t="s">
        <v>56</v>
      </c>
      <c r="AC5" s="109" t="s">
        <v>343</v>
      </c>
      <c r="AD5" s="110"/>
      <c r="AE5" s="89"/>
    </row>
    <row r="6" spans="1:31" x14ac:dyDescent="0.2">
      <c r="A6" s="86" t="s">
        <v>366</v>
      </c>
      <c r="B6" s="86" t="s">
        <v>326</v>
      </c>
      <c r="C6" s="86" t="s">
        <v>327</v>
      </c>
      <c r="D6" s="86" t="s">
        <v>326</v>
      </c>
      <c r="E6" s="87"/>
      <c r="F6" s="95"/>
      <c r="G6" s="99"/>
      <c r="H6" s="89" t="s">
        <v>18</v>
      </c>
      <c r="I6" s="91" t="s">
        <v>18</v>
      </c>
      <c r="K6" s="98"/>
      <c r="L6" s="86" t="s">
        <v>326</v>
      </c>
      <c r="M6" s="86" t="s">
        <v>356</v>
      </c>
      <c r="P6" s="89" t="s">
        <v>49</v>
      </c>
      <c r="Q6" s="89" t="s">
        <v>42</v>
      </c>
      <c r="W6" s="126" t="s">
        <v>57</v>
      </c>
      <c r="X6" s="127" t="s">
        <v>244</v>
      </c>
      <c r="Y6" s="127" t="s">
        <v>58</v>
      </c>
      <c r="Z6" s="127" t="s">
        <v>59</v>
      </c>
      <c r="AA6" s="128" t="s">
        <v>60</v>
      </c>
      <c r="AC6" s="109" t="s">
        <v>345</v>
      </c>
      <c r="AD6" s="110"/>
      <c r="AE6" s="89"/>
    </row>
    <row r="7" spans="1:31" x14ac:dyDescent="0.2">
      <c r="A7" s="86" t="s">
        <v>365</v>
      </c>
      <c r="B7" s="144" t="s">
        <v>326</v>
      </c>
      <c r="C7" s="144" t="s">
        <v>327</v>
      </c>
      <c r="D7" s="144" t="s">
        <v>326</v>
      </c>
      <c r="E7" s="145"/>
      <c r="F7" s="95"/>
      <c r="G7" s="99"/>
      <c r="H7" s="89" t="s">
        <v>43</v>
      </c>
      <c r="I7" s="89" t="s">
        <v>403</v>
      </c>
      <c r="K7" s="99"/>
      <c r="L7" s="86" t="s">
        <v>38</v>
      </c>
      <c r="M7" s="86" t="s">
        <v>362</v>
      </c>
      <c r="P7" s="89" t="s">
        <v>44</v>
      </c>
      <c r="Q7" s="89" t="s">
        <v>401</v>
      </c>
      <c r="W7" s="126" t="s">
        <v>61</v>
      </c>
      <c r="X7" s="127" t="s">
        <v>245</v>
      </c>
      <c r="Y7" s="127" t="s">
        <v>62</v>
      </c>
      <c r="Z7" s="127" t="s">
        <v>63</v>
      </c>
      <c r="AA7" s="128" t="s">
        <v>60</v>
      </c>
      <c r="AC7" s="109" t="s">
        <v>344</v>
      </c>
      <c r="AD7" s="110"/>
      <c r="AE7" s="89"/>
    </row>
    <row r="8" spans="1:31" x14ac:dyDescent="0.2">
      <c r="A8" s="86" t="s">
        <v>381</v>
      </c>
      <c r="B8" s="86" t="s">
        <v>13</v>
      </c>
      <c r="C8" s="86" t="s">
        <v>371</v>
      </c>
      <c r="D8" s="86" t="s">
        <v>44</v>
      </c>
      <c r="E8" s="87"/>
      <c r="F8" s="94"/>
      <c r="G8" s="98"/>
      <c r="H8" s="89" t="s">
        <v>375</v>
      </c>
      <c r="I8" s="91" t="s">
        <v>397</v>
      </c>
      <c r="K8" s="99"/>
      <c r="L8" s="86" t="s">
        <v>11</v>
      </c>
      <c r="M8" s="86" t="s">
        <v>14</v>
      </c>
      <c r="W8" s="126" t="s">
        <v>64</v>
      </c>
      <c r="X8" s="127" t="s">
        <v>241</v>
      </c>
      <c r="Y8" s="127" t="s">
        <v>65</v>
      </c>
      <c r="Z8" s="127" t="s">
        <v>66</v>
      </c>
      <c r="AA8" s="128" t="s">
        <v>56</v>
      </c>
      <c r="AC8" s="108" t="s">
        <v>339</v>
      </c>
      <c r="AD8" s="112"/>
      <c r="AE8" s="89"/>
    </row>
    <row r="9" spans="1:31" x14ac:dyDescent="0.2">
      <c r="A9" s="86" t="s">
        <v>380</v>
      </c>
      <c r="B9" s="86" t="s">
        <v>13</v>
      </c>
      <c r="C9" s="86" t="s">
        <v>371</v>
      </c>
      <c r="D9" s="86" t="s">
        <v>44</v>
      </c>
      <c r="E9" s="87"/>
      <c r="F9" s="95"/>
      <c r="G9" s="99"/>
      <c r="H9" s="89" t="s">
        <v>21</v>
      </c>
      <c r="I9" s="91" t="s">
        <v>21</v>
      </c>
      <c r="K9" s="98"/>
      <c r="L9" s="86" t="s">
        <v>49</v>
      </c>
      <c r="M9" s="86" t="s">
        <v>363</v>
      </c>
      <c r="W9" s="126" t="s">
        <v>67</v>
      </c>
      <c r="X9" s="127" t="s">
        <v>246</v>
      </c>
      <c r="Y9" s="127" t="s">
        <v>68</v>
      </c>
      <c r="Z9" s="127" t="s">
        <v>69</v>
      </c>
      <c r="AA9" s="128" t="s">
        <v>56</v>
      </c>
      <c r="AC9" s="113" t="s">
        <v>340</v>
      </c>
      <c r="AD9" s="113"/>
      <c r="AE9" s="89"/>
    </row>
    <row r="10" spans="1:31" ht="30" x14ac:dyDescent="0.2">
      <c r="A10" s="86" t="s">
        <v>387</v>
      </c>
      <c r="B10" s="86" t="s">
        <v>13</v>
      </c>
      <c r="C10" s="86" t="s">
        <v>374</v>
      </c>
      <c r="D10" s="86" t="s">
        <v>44</v>
      </c>
      <c r="E10" s="87" t="s">
        <v>388</v>
      </c>
      <c r="F10" s="95"/>
      <c r="G10" s="99"/>
      <c r="H10" s="89" t="s">
        <v>23</v>
      </c>
      <c r="I10" s="89" t="s">
        <v>23</v>
      </c>
      <c r="K10" s="99"/>
      <c r="L10" s="174" t="s">
        <v>44</v>
      </c>
      <c r="M10" s="174" t="s">
        <v>336</v>
      </c>
      <c r="W10" s="126" t="s">
        <v>70</v>
      </c>
      <c r="X10" s="127" t="s">
        <v>247</v>
      </c>
      <c r="Y10" s="127" t="s">
        <v>71</v>
      </c>
      <c r="Z10" s="127"/>
      <c r="AA10" s="128" t="s">
        <v>56</v>
      </c>
      <c r="AC10" s="109" t="s">
        <v>243</v>
      </c>
      <c r="AD10" s="109" t="s">
        <v>56</v>
      </c>
      <c r="AE10" s="89" t="str">
        <f>LEFT(PF[[#This Row],[zrodlo]],6)</f>
        <v>080114</v>
      </c>
    </row>
    <row r="11" spans="1:31" x14ac:dyDescent="0.2">
      <c r="A11" s="86" t="s">
        <v>377</v>
      </c>
      <c r="B11" s="86" t="s">
        <v>13</v>
      </c>
      <c r="C11" s="86" t="s">
        <v>371</v>
      </c>
      <c r="D11" s="86" t="s">
        <v>44</v>
      </c>
      <c r="E11" s="87" t="s">
        <v>382</v>
      </c>
      <c r="F11" s="94"/>
      <c r="G11" s="98"/>
      <c r="H11" s="89" t="s">
        <v>22</v>
      </c>
      <c r="I11" s="91" t="s">
        <v>22</v>
      </c>
      <c r="K11" s="99"/>
      <c r="W11" s="126" t="s">
        <v>72</v>
      </c>
      <c r="X11" s="127" t="s">
        <v>248</v>
      </c>
      <c r="Y11" s="127" t="s">
        <v>73</v>
      </c>
      <c r="Z11" s="127" t="s">
        <v>74</v>
      </c>
      <c r="AA11" s="128" t="s">
        <v>310</v>
      </c>
      <c r="AC11" s="109" t="s">
        <v>244</v>
      </c>
      <c r="AD11" s="109" t="s">
        <v>56</v>
      </c>
      <c r="AE11" s="89" t="str">
        <f>LEFT(PF[[#This Row],[zrodlo]],6)</f>
        <v>080115</v>
      </c>
    </row>
    <row r="12" spans="1:31" ht="30" x14ac:dyDescent="0.2">
      <c r="A12" s="88" t="s">
        <v>367</v>
      </c>
      <c r="B12" s="86" t="s">
        <v>13</v>
      </c>
      <c r="C12" s="86" t="s">
        <v>51</v>
      </c>
      <c r="D12" s="86" t="s">
        <v>44</v>
      </c>
      <c r="E12" s="87" t="s">
        <v>368</v>
      </c>
      <c r="F12" s="95"/>
      <c r="G12" s="99"/>
      <c r="H12" s="89" t="s">
        <v>327</v>
      </c>
      <c r="I12" s="91" t="s">
        <v>326</v>
      </c>
      <c r="K12" s="98"/>
      <c r="W12" s="126" t="s">
        <v>75</v>
      </c>
      <c r="X12" s="127" t="s">
        <v>249</v>
      </c>
      <c r="Y12" s="127" t="s">
        <v>76</v>
      </c>
      <c r="Z12" s="127" t="s">
        <v>77</v>
      </c>
      <c r="AA12" s="128" t="s">
        <v>56</v>
      </c>
      <c r="AC12" s="109" t="s">
        <v>245</v>
      </c>
      <c r="AD12" s="109" t="s">
        <v>56</v>
      </c>
      <c r="AE12" s="89" t="str">
        <f>LEFT(PF[[#This Row],[zrodlo]],6)</f>
        <v>080116</v>
      </c>
    </row>
    <row r="13" spans="1:31" x14ac:dyDescent="0.2">
      <c r="A13" s="86" t="s">
        <v>385</v>
      </c>
      <c r="B13" s="86" t="s">
        <v>13</v>
      </c>
      <c r="C13" s="86" t="s">
        <v>373</v>
      </c>
      <c r="D13" s="86" t="s">
        <v>44</v>
      </c>
      <c r="E13" s="87"/>
      <c r="F13" s="95"/>
      <c r="G13" s="99"/>
      <c r="H13" s="89" t="s">
        <v>20</v>
      </c>
      <c r="I13" s="91" t="s">
        <v>20</v>
      </c>
      <c r="K13" s="99"/>
      <c r="W13" s="126" t="s">
        <v>78</v>
      </c>
      <c r="X13" s="127" t="s">
        <v>250</v>
      </c>
      <c r="Y13" s="127" t="s">
        <v>79</v>
      </c>
      <c r="Z13" s="127" t="s">
        <v>80</v>
      </c>
      <c r="AA13" s="128" t="s">
        <v>56</v>
      </c>
      <c r="AC13" s="109" t="s">
        <v>241</v>
      </c>
      <c r="AD13" s="109" t="s">
        <v>56</v>
      </c>
      <c r="AE13" s="89" t="str">
        <f>LEFT(PF[[#This Row],[zrodlo]],6)</f>
        <v>080370</v>
      </c>
    </row>
    <row r="14" spans="1:31" ht="30" x14ac:dyDescent="0.2">
      <c r="A14" s="86" t="s">
        <v>378</v>
      </c>
      <c r="B14" s="86" t="s">
        <v>13</v>
      </c>
      <c r="C14" s="86" t="s">
        <v>371</v>
      </c>
      <c r="D14" s="86" t="s">
        <v>44</v>
      </c>
      <c r="E14" s="87" t="s">
        <v>379</v>
      </c>
      <c r="F14" s="95"/>
      <c r="G14" s="99"/>
      <c r="H14" s="89" t="s">
        <v>17</v>
      </c>
      <c r="I14" s="91" t="s">
        <v>376</v>
      </c>
      <c r="K14" s="99"/>
      <c r="W14" s="126" t="s">
        <v>81</v>
      </c>
      <c r="X14" s="127" t="s">
        <v>251</v>
      </c>
      <c r="Y14" s="127" t="s">
        <v>82</v>
      </c>
      <c r="Z14" s="127" t="s">
        <v>83</v>
      </c>
      <c r="AA14" s="128" t="s">
        <v>312</v>
      </c>
      <c r="AC14" s="109" t="s">
        <v>246</v>
      </c>
      <c r="AD14" s="109" t="s">
        <v>56</v>
      </c>
      <c r="AE14" s="89" t="str">
        <f>LEFT(PF[[#This Row],[zrodlo]],6)</f>
        <v>080380</v>
      </c>
    </row>
    <row r="15" spans="1:31" ht="45" x14ac:dyDescent="0.2">
      <c r="A15" s="86" t="s">
        <v>383</v>
      </c>
      <c r="B15" s="86" t="s">
        <v>13</v>
      </c>
      <c r="C15" s="86" t="s">
        <v>373</v>
      </c>
      <c r="D15" s="86" t="s">
        <v>44</v>
      </c>
      <c r="E15" s="87" t="s">
        <v>384</v>
      </c>
      <c r="F15" s="95"/>
      <c r="G15" s="99"/>
      <c r="H15" s="89" t="s">
        <v>374</v>
      </c>
      <c r="I15" s="91" t="s">
        <v>374</v>
      </c>
      <c r="K15" s="99"/>
      <c r="W15" s="126" t="s">
        <v>84</v>
      </c>
      <c r="X15" s="127" t="s">
        <v>341</v>
      </c>
      <c r="Y15" s="127" t="s">
        <v>240</v>
      </c>
      <c r="Z15" s="127"/>
      <c r="AA15" s="128"/>
      <c r="AC15" s="109" t="s">
        <v>247</v>
      </c>
      <c r="AD15" s="109" t="s">
        <v>56</v>
      </c>
      <c r="AE15" s="89" t="str">
        <f>LEFT(PF[[#This Row],[zrodlo]],6)</f>
        <v>080530</v>
      </c>
    </row>
    <row r="16" spans="1:31" x14ac:dyDescent="0.2">
      <c r="A16" s="86" t="s">
        <v>386</v>
      </c>
      <c r="B16" s="86" t="s">
        <v>13</v>
      </c>
      <c r="C16" s="86" t="s">
        <v>374</v>
      </c>
      <c r="D16" s="86" t="s">
        <v>44</v>
      </c>
      <c r="E16" s="87"/>
      <c r="F16" s="94"/>
      <c r="G16" s="98"/>
      <c r="H16" s="89" t="s">
        <v>29</v>
      </c>
      <c r="I16" s="91" t="s">
        <v>29</v>
      </c>
      <c r="K16" s="99"/>
      <c r="W16" s="126" t="s">
        <v>85</v>
      </c>
      <c r="X16" s="127" t="s">
        <v>252</v>
      </c>
      <c r="Y16" s="127" t="s">
        <v>86</v>
      </c>
      <c r="Z16" s="127" t="s">
        <v>87</v>
      </c>
      <c r="AA16" s="128" t="s">
        <v>56</v>
      </c>
      <c r="AC16" s="109" t="s">
        <v>248</v>
      </c>
      <c r="AD16" s="109" t="s">
        <v>310</v>
      </c>
      <c r="AE16" s="89" t="str">
        <f>LEFT(PF[[#This Row],[zrodlo]],6)</f>
        <v>080660</v>
      </c>
    </row>
    <row r="17" spans="1:31" x14ac:dyDescent="0.2">
      <c r="A17" s="86" t="s">
        <v>389</v>
      </c>
      <c r="B17" s="86" t="s">
        <v>13</v>
      </c>
      <c r="C17" s="86" t="s">
        <v>375</v>
      </c>
      <c r="D17" s="86" t="s">
        <v>44</v>
      </c>
      <c r="E17" s="87"/>
      <c r="H17" s="89" t="s">
        <v>373</v>
      </c>
      <c r="I17" s="91" t="s">
        <v>373</v>
      </c>
      <c r="K17" s="99"/>
      <c r="W17" s="126" t="s">
        <v>88</v>
      </c>
      <c r="X17" s="127" t="s">
        <v>253</v>
      </c>
      <c r="Y17" s="127" t="s">
        <v>89</v>
      </c>
      <c r="Z17" s="127" t="s">
        <v>90</v>
      </c>
      <c r="AA17" s="128" t="s">
        <v>310</v>
      </c>
      <c r="AC17" s="109" t="s">
        <v>249</v>
      </c>
      <c r="AD17" s="109" t="s">
        <v>56</v>
      </c>
      <c r="AE17" s="89" t="str">
        <f>LEFT(PF[[#This Row],[zrodlo]],6)</f>
        <v>080670</v>
      </c>
    </row>
    <row r="18" spans="1:31" ht="45" x14ac:dyDescent="0.2">
      <c r="A18" s="86" t="s">
        <v>399</v>
      </c>
      <c r="B18" s="86" t="s">
        <v>13</v>
      </c>
      <c r="C18" s="86" t="s">
        <v>369</v>
      </c>
      <c r="D18" s="86" t="s">
        <v>44</v>
      </c>
      <c r="E18" s="87" t="s">
        <v>315</v>
      </c>
      <c r="H18" s="89" t="s">
        <v>371</v>
      </c>
      <c r="I18" s="91" t="s">
        <v>371</v>
      </c>
      <c r="K18" s="99"/>
      <c r="W18" s="126" t="s">
        <v>91</v>
      </c>
      <c r="X18" s="127" t="s">
        <v>254</v>
      </c>
      <c r="Y18" s="127" t="s">
        <v>92</v>
      </c>
      <c r="Z18" s="127" t="s">
        <v>93</v>
      </c>
      <c r="AA18" s="128" t="s">
        <v>310</v>
      </c>
      <c r="AC18" s="109" t="s">
        <v>250</v>
      </c>
      <c r="AD18" s="109" t="s">
        <v>56</v>
      </c>
      <c r="AE18" s="89" t="str">
        <f>LEFT(PF[[#This Row],[zrodlo]],6)</f>
        <v>080671</v>
      </c>
    </row>
    <row r="19" spans="1:31" ht="45" x14ac:dyDescent="0.2">
      <c r="A19" s="86" t="s">
        <v>398</v>
      </c>
      <c r="B19" s="86" t="s">
        <v>38</v>
      </c>
      <c r="C19" s="86" t="s">
        <v>318</v>
      </c>
      <c r="D19" s="86" t="s">
        <v>44</v>
      </c>
      <c r="E19" s="87" t="s">
        <v>315</v>
      </c>
      <c r="H19" s="89" t="s">
        <v>369</v>
      </c>
      <c r="I19" s="91" t="s">
        <v>369</v>
      </c>
      <c r="K19" s="99"/>
      <c r="W19" s="126" t="s">
        <v>94</v>
      </c>
      <c r="X19" s="127" t="s">
        <v>255</v>
      </c>
      <c r="Y19" s="127" t="s">
        <v>95</v>
      </c>
      <c r="Z19" s="127" t="s">
        <v>96</v>
      </c>
      <c r="AA19" s="128" t="s">
        <v>97</v>
      </c>
      <c r="AC19" s="109" t="s">
        <v>251</v>
      </c>
      <c r="AD19" s="109" t="s">
        <v>312</v>
      </c>
      <c r="AE19" s="89" t="str">
        <f>LEFT(PF[[#This Row],[zrodlo]],6)</f>
        <v>080680</v>
      </c>
    </row>
    <row r="20" spans="1:31" ht="30" x14ac:dyDescent="0.2">
      <c r="A20" s="86" t="s">
        <v>370</v>
      </c>
      <c r="B20" s="86" t="s">
        <v>13</v>
      </c>
      <c r="C20" s="86" t="s">
        <v>371</v>
      </c>
      <c r="D20" s="144"/>
      <c r="E20" s="87" t="s">
        <v>372</v>
      </c>
      <c r="H20" s="89" t="s">
        <v>318</v>
      </c>
      <c r="I20" s="89" t="s">
        <v>318</v>
      </c>
      <c r="K20" s="99"/>
      <c r="W20" s="126">
        <v>500104</v>
      </c>
      <c r="X20" s="127" t="s">
        <v>256</v>
      </c>
      <c r="Y20" s="127" t="s">
        <v>98</v>
      </c>
      <c r="Z20" s="127" t="s">
        <v>99</v>
      </c>
      <c r="AA20" s="128" t="s">
        <v>56</v>
      </c>
      <c r="AC20" s="109" t="s">
        <v>252</v>
      </c>
      <c r="AD20" s="109" t="s">
        <v>56</v>
      </c>
      <c r="AE20" s="89" t="str">
        <f>LEFT(PF[[#This Row],[zrodlo]],6)</f>
        <v>500100</v>
      </c>
    </row>
    <row r="21" spans="1:31" ht="30" x14ac:dyDescent="0.2">
      <c r="A21" s="86" t="s">
        <v>400</v>
      </c>
      <c r="B21" s="86" t="s">
        <v>11</v>
      </c>
      <c r="C21" s="86" t="s">
        <v>23</v>
      </c>
      <c r="D21" s="86" t="s">
        <v>43</v>
      </c>
      <c r="E21" s="87" t="s">
        <v>48</v>
      </c>
      <c r="H21" s="89" t="s">
        <v>44</v>
      </c>
      <c r="I21" s="89" t="s">
        <v>336</v>
      </c>
      <c r="W21" s="126">
        <v>501510</v>
      </c>
      <c r="X21" s="127" t="s">
        <v>257</v>
      </c>
      <c r="Y21" s="127" t="s">
        <v>100</v>
      </c>
      <c r="Z21" s="127"/>
      <c r="AA21" s="128" t="s">
        <v>56</v>
      </c>
      <c r="AC21" s="109" t="s">
        <v>253</v>
      </c>
      <c r="AD21" s="109" t="s">
        <v>310</v>
      </c>
      <c r="AE21" s="89" t="str">
        <f>LEFT(PF[[#This Row],[zrodlo]],6)</f>
        <v>500101</v>
      </c>
    </row>
    <row r="22" spans="1:31" x14ac:dyDescent="0.2">
      <c r="A22" s="88" t="s">
        <v>391</v>
      </c>
      <c r="B22" s="86" t="s">
        <v>11</v>
      </c>
      <c r="C22" s="86" t="s">
        <v>20</v>
      </c>
      <c r="D22" s="86" t="s">
        <v>44</v>
      </c>
      <c r="E22" s="87" t="s">
        <v>30</v>
      </c>
      <c r="W22" s="126">
        <v>501511</v>
      </c>
      <c r="X22" s="127" t="s">
        <v>258</v>
      </c>
      <c r="Y22" s="127" t="s">
        <v>101</v>
      </c>
      <c r="Z22" s="127"/>
      <c r="AA22" s="128" t="s">
        <v>56</v>
      </c>
      <c r="AC22" s="109" t="s">
        <v>254</v>
      </c>
      <c r="AD22" s="109" t="s">
        <v>310</v>
      </c>
      <c r="AE22" s="89" t="str">
        <f>LEFT(PF[[#This Row],[zrodlo]],6)</f>
        <v>500102</v>
      </c>
    </row>
    <row r="23" spans="1:31" x14ac:dyDescent="0.2">
      <c r="A23" s="86" t="s">
        <v>390</v>
      </c>
      <c r="B23" s="86" t="s">
        <v>44</v>
      </c>
      <c r="C23" s="86" t="s">
        <v>44</v>
      </c>
      <c r="D23" s="86" t="s">
        <v>44</v>
      </c>
      <c r="E23" s="86" t="s">
        <v>30</v>
      </c>
      <c r="W23" s="126" t="s">
        <v>102</v>
      </c>
      <c r="X23" s="127" t="s">
        <v>259</v>
      </c>
      <c r="Y23" s="127" t="s">
        <v>103</v>
      </c>
      <c r="Z23" s="127"/>
      <c r="AA23" s="128" t="s">
        <v>56</v>
      </c>
      <c r="AC23" s="109" t="s">
        <v>255</v>
      </c>
      <c r="AD23" s="109" t="s">
        <v>97</v>
      </c>
      <c r="AE23" s="89" t="str">
        <f>LEFT(PF[[#This Row],[zrodlo]],6)</f>
        <v>500103</v>
      </c>
    </row>
    <row r="24" spans="1:31" x14ac:dyDescent="0.2">
      <c r="A24" s="88" t="s">
        <v>392</v>
      </c>
      <c r="B24" s="86" t="s">
        <v>11</v>
      </c>
      <c r="C24" s="86" t="s">
        <v>18</v>
      </c>
      <c r="D24" s="86" t="s">
        <v>44</v>
      </c>
      <c r="E24" s="87" t="s">
        <v>30</v>
      </c>
      <c r="W24" s="126" t="s">
        <v>104</v>
      </c>
      <c r="X24" s="127" t="s">
        <v>260</v>
      </c>
      <c r="Y24" s="127" t="s">
        <v>105</v>
      </c>
      <c r="Z24" s="127"/>
      <c r="AA24" s="128" t="s">
        <v>56</v>
      </c>
      <c r="AC24" s="109" t="s">
        <v>256</v>
      </c>
      <c r="AD24" s="109" t="s">
        <v>56</v>
      </c>
      <c r="AE24" s="89" t="str">
        <f>LEFT(PF[[#This Row],[zrodlo]],6)</f>
        <v>500104</v>
      </c>
    </row>
    <row r="25" spans="1:31" x14ac:dyDescent="0.2">
      <c r="A25" s="88" t="s">
        <v>393</v>
      </c>
      <c r="B25" s="86" t="s">
        <v>11</v>
      </c>
      <c r="C25" s="86" t="s">
        <v>19</v>
      </c>
      <c r="D25" s="86" t="s">
        <v>44</v>
      </c>
      <c r="E25" s="87" t="s">
        <v>313</v>
      </c>
      <c r="W25" s="126" t="s">
        <v>106</v>
      </c>
      <c r="X25" s="127" t="s">
        <v>261</v>
      </c>
      <c r="Y25" s="127" t="s">
        <v>107</v>
      </c>
      <c r="Z25" s="127" t="s">
        <v>108</v>
      </c>
      <c r="AA25" s="128" t="s">
        <v>56</v>
      </c>
      <c r="AC25" s="109" t="s">
        <v>257</v>
      </c>
      <c r="AD25" s="109" t="s">
        <v>56</v>
      </c>
      <c r="AE25" s="89" t="str">
        <f>LEFT(PF[[#This Row],[zrodlo]],6)</f>
        <v>501510</v>
      </c>
    </row>
    <row r="26" spans="1:31" x14ac:dyDescent="0.2">
      <c r="A26" s="88" t="s">
        <v>394</v>
      </c>
      <c r="B26" s="86" t="s">
        <v>11</v>
      </c>
      <c r="C26" s="86" t="s">
        <v>17</v>
      </c>
      <c r="D26" s="86" t="s">
        <v>43</v>
      </c>
      <c r="E26" s="87" t="s">
        <v>45</v>
      </c>
      <c r="W26" s="126" t="s">
        <v>109</v>
      </c>
      <c r="X26" s="127" t="s">
        <v>262</v>
      </c>
      <c r="Y26" s="127" t="s">
        <v>110</v>
      </c>
      <c r="Z26" s="127" t="s">
        <v>111</v>
      </c>
      <c r="AA26" s="128" t="s">
        <v>56</v>
      </c>
      <c r="AC26" s="109" t="s">
        <v>258</v>
      </c>
      <c r="AD26" s="109" t="s">
        <v>56</v>
      </c>
      <c r="AE26" s="89" t="str">
        <f>LEFT(PF[[#This Row],[zrodlo]],6)</f>
        <v>501511</v>
      </c>
    </row>
    <row r="27" spans="1:31" x14ac:dyDescent="0.2">
      <c r="A27" s="88" t="s">
        <v>396</v>
      </c>
      <c r="B27" s="86" t="s">
        <v>12</v>
      </c>
      <c r="C27" s="86" t="s">
        <v>22</v>
      </c>
      <c r="D27" s="86" t="s">
        <v>44</v>
      </c>
      <c r="E27" s="87" t="s">
        <v>30</v>
      </c>
      <c r="W27" s="126" t="s">
        <v>112</v>
      </c>
      <c r="X27" s="127" t="s">
        <v>263</v>
      </c>
      <c r="Y27" s="127" t="s">
        <v>113</v>
      </c>
      <c r="Z27" s="127" t="s">
        <v>114</v>
      </c>
      <c r="AA27" s="128" t="s">
        <v>312</v>
      </c>
      <c r="AC27" s="109" t="s">
        <v>259</v>
      </c>
      <c r="AD27" s="109" t="s">
        <v>56</v>
      </c>
      <c r="AE27" s="89" t="str">
        <f>LEFT(PF[[#This Row],[zrodlo]],6)</f>
        <v>501520</v>
      </c>
    </row>
    <row r="28" spans="1:31" x14ac:dyDescent="0.2">
      <c r="A28" s="88" t="s">
        <v>395</v>
      </c>
      <c r="B28" s="86" t="s">
        <v>11</v>
      </c>
      <c r="C28" s="86" t="s">
        <v>21</v>
      </c>
      <c r="D28" s="86" t="s">
        <v>44</v>
      </c>
      <c r="E28" s="87" t="s">
        <v>314</v>
      </c>
      <c r="W28" s="126" t="s">
        <v>115</v>
      </c>
      <c r="X28" s="127" t="s">
        <v>264</v>
      </c>
      <c r="Y28" s="127" t="s">
        <v>116</v>
      </c>
      <c r="Z28" s="127" t="s">
        <v>117</v>
      </c>
      <c r="AA28" s="128" t="s">
        <v>310</v>
      </c>
      <c r="AC28" s="109" t="s">
        <v>260</v>
      </c>
      <c r="AD28" s="109" t="s">
        <v>56</v>
      </c>
      <c r="AE28" s="89" t="str">
        <f>LEFT(PF[[#This Row],[zrodlo]],6)</f>
        <v>501550</v>
      </c>
    </row>
    <row r="29" spans="1:31" x14ac:dyDescent="0.2">
      <c r="W29" s="126" t="s">
        <v>118</v>
      </c>
      <c r="X29" s="127" t="s">
        <v>265</v>
      </c>
      <c r="Y29" s="127" t="s">
        <v>119</v>
      </c>
      <c r="Z29" s="127" t="s">
        <v>120</v>
      </c>
      <c r="AA29" s="128" t="s">
        <v>56</v>
      </c>
      <c r="AC29" s="109" t="s">
        <v>261</v>
      </c>
      <c r="AD29" s="109" t="s">
        <v>56</v>
      </c>
      <c r="AE29" s="89" t="str">
        <f>LEFT(PF[[#This Row],[zrodlo]],6)</f>
        <v>502530</v>
      </c>
    </row>
    <row r="30" spans="1:31" x14ac:dyDescent="0.2">
      <c r="W30" s="126" t="s">
        <v>121</v>
      </c>
      <c r="X30" s="127" t="s">
        <v>266</v>
      </c>
      <c r="Y30" s="127" t="s">
        <v>122</v>
      </c>
      <c r="Z30" s="127" t="s">
        <v>123</v>
      </c>
      <c r="AA30" s="128" t="s">
        <v>310</v>
      </c>
      <c r="AC30" s="109" t="s">
        <v>262</v>
      </c>
      <c r="AD30" s="109" t="s">
        <v>56</v>
      </c>
      <c r="AE30" s="89" t="str">
        <f>LEFT(PF[[#This Row],[zrodlo]],6)</f>
        <v>504370</v>
      </c>
    </row>
    <row r="31" spans="1:31" x14ac:dyDescent="0.2">
      <c r="W31" s="126" t="s">
        <v>124</v>
      </c>
      <c r="X31" s="127" t="s">
        <v>267</v>
      </c>
      <c r="Y31" s="127" t="s">
        <v>125</v>
      </c>
      <c r="Z31" s="127" t="s">
        <v>126</v>
      </c>
      <c r="AA31" s="128" t="s">
        <v>56</v>
      </c>
      <c r="AC31" s="109" t="s">
        <v>263</v>
      </c>
      <c r="AD31" s="109" t="s">
        <v>312</v>
      </c>
      <c r="AE31" s="89" t="str">
        <f>LEFT(PF[[#This Row],[zrodlo]],6)</f>
        <v>504540</v>
      </c>
    </row>
    <row r="32" spans="1:31" x14ac:dyDescent="0.2">
      <c r="W32" s="126" t="s">
        <v>127</v>
      </c>
      <c r="X32" s="127" t="s">
        <v>268</v>
      </c>
      <c r="Y32" s="127" t="s">
        <v>128</v>
      </c>
      <c r="Z32" s="127" t="s">
        <v>129</v>
      </c>
      <c r="AA32" s="128" t="s">
        <v>310</v>
      </c>
      <c r="AC32" s="109" t="s">
        <v>264</v>
      </c>
      <c r="AD32" s="109" t="s">
        <v>310</v>
      </c>
      <c r="AE32" s="89" t="str">
        <f>LEFT(PF[[#This Row],[zrodlo]],6)</f>
        <v>504610</v>
      </c>
    </row>
    <row r="33" spans="23:31" x14ac:dyDescent="0.2">
      <c r="W33" s="126" t="s">
        <v>130</v>
      </c>
      <c r="X33" s="127" t="s">
        <v>269</v>
      </c>
      <c r="Y33" s="127" t="s">
        <v>131</v>
      </c>
      <c r="Z33" s="127" t="s">
        <v>132</v>
      </c>
      <c r="AA33" s="128" t="s">
        <v>310</v>
      </c>
      <c r="AC33" s="109" t="s">
        <v>265</v>
      </c>
      <c r="AD33" s="109" t="s">
        <v>56</v>
      </c>
      <c r="AE33" s="89" t="str">
        <f>LEFT(PF[[#This Row],[zrodlo]],6)</f>
        <v>504650</v>
      </c>
    </row>
    <row r="34" spans="23:31" x14ac:dyDescent="0.2">
      <c r="W34" s="126" t="s">
        <v>133</v>
      </c>
      <c r="X34" s="127" t="s">
        <v>270</v>
      </c>
      <c r="Y34" s="127" t="s">
        <v>134</v>
      </c>
      <c r="Z34" s="127" t="s">
        <v>135</v>
      </c>
      <c r="AA34" s="128" t="s">
        <v>312</v>
      </c>
      <c r="AC34" s="109" t="s">
        <v>266</v>
      </c>
      <c r="AD34" s="109" t="s">
        <v>310</v>
      </c>
      <c r="AE34" s="89" t="str">
        <f>LEFT(PF[[#This Row],[zrodlo]],6)</f>
        <v>504660</v>
      </c>
    </row>
    <row r="35" spans="23:31" x14ac:dyDescent="0.2">
      <c r="W35" s="126" t="s">
        <v>136</v>
      </c>
      <c r="X35" s="127" t="s">
        <v>271</v>
      </c>
      <c r="Y35" s="127" t="s">
        <v>137</v>
      </c>
      <c r="Z35" s="129" t="s">
        <v>138</v>
      </c>
      <c r="AA35" s="130" t="s">
        <v>139</v>
      </c>
      <c r="AC35" s="109" t="s">
        <v>267</v>
      </c>
      <c r="AD35" s="109" t="s">
        <v>56</v>
      </c>
      <c r="AE35" s="89" t="str">
        <f>LEFT(PF[[#This Row],[zrodlo]],6)</f>
        <v>504663</v>
      </c>
    </row>
    <row r="36" spans="23:31" x14ac:dyDescent="0.2">
      <c r="W36" s="126" t="s">
        <v>140</v>
      </c>
      <c r="X36" s="127" t="s">
        <v>272</v>
      </c>
      <c r="Y36" s="127" t="s">
        <v>141</v>
      </c>
      <c r="Z36" s="129"/>
      <c r="AA36" s="130"/>
      <c r="AC36" s="109" t="s">
        <v>268</v>
      </c>
      <c r="AD36" s="109" t="s">
        <v>310</v>
      </c>
      <c r="AE36" s="89" t="str">
        <f>LEFT(PF[[#This Row],[zrodlo]],6)</f>
        <v>504670</v>
      </c>
    </row>
    <row r="37" spans="23:31" x14ac:dyDescent="0.2">
      <c r="W37" s="126" t="s">
        <v>142</v>
      </c>
      <c r="X37" s="127" t="s">
        <v>273</v>
      </c>
      <c r="Y37" s="127" t="s">
        <v>143</v>
      </c>
      <c r="Z37" s="129"/>
      <c r="AA37" s="130"/>
      <c r="AC37" s="109" t="s">
        <v>269</v>
      </c>
      <c r="AD37" s="109" t="s">
        <v>310</v>
      </c>
      <c r="AE37" s="89" t="str">
        <f>LEFT(PF[[#This Row],[zrodlo]],6)</f>
        <v>504671</v>
      </c>
    </row>
    <row r="38" spans="23:31" x14ac:dyDescent="0.2">
      <c r="W38" s="126" t="s">
        <v>144</v>
      </c>
      <c r="X38" s="127" t="s">
        <v>274</v>
      </c>
      <c r="Y38" s="127" t="s">
        <v>145</v>
      </c>
      <c r="Z38" s="127" t="s">
        <v>146</v>
      </c>
      <c r="AA38" s="128" t="s">
        <v>147</v>
      </c>
      <c r="AC38" s="109" t="s">
        <v>270</v>
      </c>
      <c r="AD38" s="109" t="s">
        <v>312</v>
      </c>
      <c r="AE38" s="89" t="str">
        <f>LEFT(PF[[#This Row],[zrodlo]],6)</f>
        <v>504680</v>
      </c>
    </row>
    <row r="39" spans="23:31" x14ac:dyDescent="0.2">
      <c r="W39" s="131" t="s">
        <v>148</v>
      </c>
      <c r="X39" s="127" t="s">
        <v>345</v>
      </c>
      <c r="Y39" s="127" t="s">
        <v>240</v>
      </c>
      <c r="Z39" s="129"/>
      <c r="AA39" s="130"/>
      <c r="AC39" s="109" t="s">
        <v>271</v>
      </c>
      <c r="AD39" s="110" t="s">
        <v>139</v>
      </c>
      <c r="AE39" s="89" t="str">
        <f>LEFT(PF[[#This Row],[zrodlo]],6)</f>
        <v>507001</v>
      </c>
    </row>
    <row r="40" spans="23:31" x14ac:dyDescent="0.2">
      <c r="W40" s="126" t="s">
        <v>150</v>
      </c>
      <c r="X40" s="127" t="s">
        <v>275</v>
      </c>
      <c r="Y40" s="127" t="s">
        <v>151</v>
      </c>
      <c r="Z40" s="129"/>
      <c r="AA40" s="130" t="s">
        <v>149</v>
      </c>
      <c r="AC40" s="109" t="s">
        <v>272</v>
      </c>
      <c r="AD40" s="110" t="s">
        <v>139</v>
      </c>
      <c r="AE40" s="89" t="str">
        <f>LEFT(PF[[#This Row],[zrodlo]],6)</f>
        <v>507002</v>
      </c>
    </row>
    <row r="41" spans="23:31" x14ac:dyDescent="0.2">
      <c r="W41" s="126" t="s">
        <v>152</v>
      </c>
      <c r="X41" s="127" t="s">
        <v>276</v>
      </c>
      <c r="Y41" s="127" t="s">
        <v>153</v>
      </c>
      <c r="Z41" s="129"/>
      <c r="AA41" s="130" t="s">
        <v>149</v>
      </c>
      <c r="AC41" s="109" t="s">
        <v>273</v>
      </c>
      <c r="AD41" s="110" t="s">
        <v>139</v>
      </c>
      <c r="AE41" s="89" t="str">
        <f>LEFT(PF[[#This Row],[zrodlo]],6)</f>
        <v>507003</v>
      </c>
    </row>
    <row r="42" spans="23:31" x14ac:dyDescent="0.2">
      <c r="W42" s="126" t="s">
        <v>154</v>
      </c>
      <c r="X42" s="127" t="s">
        <v>277</v>
      </c>
      <c r="Y42" s="127" t="s">
        <v>155</v>
      </c>
      <c r="Z42" s="129"/>
      <c r="AA42" s="130" t="s">
        <v>149</v>
      </c>
      <c r="AC42" s="109" t="s">
        <v>274</v>
      </c>
      <c r="AD42" s="109" t="s">
        <v>147</v>
      </c>
      <c r="AE42" s="89" t="str">
        <f>LEFT(PF[[#This Row],[zrodlo]],6)</f>
        <v>509660</v>
      </c>
    </row>
    <row r="43" spans="23:31" x14ac:dyDescent="0.2">
      <c r="W43" s="126" t="s">
        <v>156</v>
      </c>
      <c r="X43" s="127" t="s">
        <v>278</v>
      </c>
      <c r="Y43" s="127" t="s">
        <v>157</v>
      </c>
      <c r="Z43" s="129"/>
      <c r="AA43" s="130" t="s">
        <v>149</v>
      </c>
      <c r="AC43" s="109" t="s">
        <v>275</v>
      </c>
      <c r="AD43" s="110" t="s">
        <v>311</v>
      </c>
      <c r="AE43" s="89" t="str">
        <f>LEFT(PF[[#This Row],[zrodlo]],6)</f>
        <v>512802</v>
      </c>
    </row>
    <row r="44" spans="23:31" x14ac:dyDescent="0.2">
      <c r="W44" s="126" t="s">
        <v>158</v>
      </c>
      <c r="X44" s="127" t="s">
        <v>279</v>
      </c>
      <c r="Y44" s="127" t="s">
        <v>159</v>
      </c>
      <c r="Z44" s="129"/>
      <c r="AA44" s="130" t="s">
        <v>149</v>
      </c>
      <c r="AC44" s="109" t="s">
        <v>276</v>
      </c>
      <c r="AD44" s="110" t="s">
        <v>311</v>
      </c>
      <c r="AE44" s="89" t="str">
        <f>LEFT(PF[[#This Row],[zrodlo]],6)</f>
        <v>512803</v>
      </c>
    </row>
    <row r="45" spans="23:31" x14ac:dyDescent="0.2">
      <c r="W45" s="126" t="s">
        <v>160</v>
      </c>
      <c r="X45" s="127" t="s">
        <v>280</v>
      </c>
      <c r="Y45" s="127" t="s">
        <v>161</v>
      </c>
      <c r="Z45" s="129"/>
      <c r="AA45" s="130" t="s">
        <v>149</v>
      </c>
      <c r="AC45" s="109" t="s">
        <v>277</v>
      </c>
      <c r="AD45" s="110" t="s">
        <v>311</v>
      </c>
      <c r="AE45" s="89" t="str">
        <f>LEFT(PF[[#This Row],[zrodlo]],6)</f>
        <v>512804</v>
      </c>
    </row>
    <row r="46" spans="23:31" x14ac:dyDescent="0.2">
      <c r="W46" s="126" t="s">
        <v>162</v>
      </c>
      <c r="X46" s="127" t="s">
        <v>281</v>
      </c>
      <c r="Y46" s="127" t="s">
        <v>163</v>
      </c>
      <c r="Z46" s="129"/>
      <c r="AA46" s="130" t="s">
        <v>149</v>
      </c>
      <c r="AC46" s="109" t="s">
        <v>278</v>
      </c>
      <c r="AD46" s="110" t="s">
        <v>311</v>
      </c>
      <c r="AE46" s="89" t="str">
        <f>LEFT(PF[[#This Row],[zrodlo]],6)</f>
        <v>512805</v>
      </c>
    </row>
    <row r="47" spans="23:31" x14ac:dyDescent="0.2">
      <c r="W47" s="126" t="s">
        <v>164</v>
      </c>
      <c r="X47" s="127" t="s">
        <v>282</v>
      </c>
      <c r="Y47" s="127" t="s">
        <v>165</v>
      </c>
      <c r="Z47" s="129"/>
      <c r="AA47" s="130" t="s">
        <v>149</v>
      </c>
      <c r="AC47" s="109" t="s">
        <v>279</v>
      </c>
      <c r="AD47" s="110" t="s">
        <v>311</v>
      </c>
      <c r="AE47" s="89" t="str">
        <f>LEFT(PF[[#This Row],[zrodlo]],6)</f>
        <v>512806</v>
      </c>
    </row>
    <row r="48" spans="23:31" x14ac:dyDescent="0.2">
      <c r="W48" s="126" t="s">
        <v>166</v>
      </c>
      <c r="X48" s="127" t="s">
        <v>283</v>
      </c>
      <c r="Y48" s="127" t="s">
        <v>167</v>
      </c>
      <c r="Z48" s="129"/>
      <c r="AA48" s="130" t="s">
        <v>149</v>
      </c>
      <c r="AC48" s="109" t="s">
        <v>280</v>
      </c>
      <c r="AD48" s="110" t="s">
        <v>311</v>
      </c>
      <c r="AE48" s="89" t="str">
        <f>LEFT(PF[[#This Row],[zrodlo]],6)</f>
        <v>512807</v>
      </c>
    </row>
    <row r="49" spans="23:31" x14ac:dyDescent="0.2">
      <c r="W49" s="126" t="s">
        <v>168</v>
      </c>
      <c r="X49" s="127" t="s">
        <v>284</v>
      </c>
      <c r="Y49" s="127" t="s">
        <v>169</v>
      </c>
      <c r="Z49" s="129"/>
      <c r="AA49" s="130" t="s">
        <v>149</v>
      </c>
      <c r="AC49" s="109" t="s">
        <v>281</v>
      </c>
      <c r="AD49" s="110" t="s">
        <v>311</v>
      </c>
      <c r="AE49" s="89" t="str">
        <f>LEFT(PF[[#This Row],[zrodlo]],6)</f>
        <v>512808</v>
      </c>
    </row>
    <row r="50" spans="23:31" x14ac:dyDescent="0.2">
      <c r="W50" s="126" t="s">
        <v>170</v>
      </c>
      <c r="X50" s="127" t="s">
        <v>285</v>
      </c>
      <c r="Y50" s="127" t="s">
        <v>171</v>
      </c>
      <c r="Z50" s="129"/>
      <c r="AA50" s="130" t="s">
        <v>149</v>
      </c>
      <c r="AC50" s="109" t="s">
        <v>282</v>
      </c>
      <c r="AD50" s="110" t="s">
        <v>311</v>
      </c>
      <c r="AE50" s="89" t="str">
        <f>LEFT(PF[[#This Row],[zrodlo]],6)</f>
        <v>512809</v>
      </c>
    </row>
    <row r="51" spans="23:31" x14ac:dyDescent="0.2">
      <c r="W51" s="126" t="s">
        <v>172</v>
      </c>
      <c r="X51" s="127" t="s">
        <v>286</v>
      </c>
      <c r="Y51" s="127" t="s">
        <v>173</v>
      </c>
      <c r="Z51" s="129"/>
      <c r="AA51" s="130" t="s">
        <v>149</v>
      </c>
      <c r="AC51" s="109" t="s">
        <v>283</v>
      </c>
      <c r="AD51" s="110" t="s">
        <v>311</v>
      </c>
      <c r="AE51" s="89" t="str">
        <f>LEFT(PF[[#This Row],[zrodlo]],6)</f>
        <v>512810</v>
      </c>
    </row>
    <row r="52" spans="23:31" x14ac:dyDescent="0.2">
      <c r="W52" s="126" t="s">
        <v>174</v>
      </c>
      <c r="X52" s="127" t="s">
        <v>242</v>
      </c>
      <c r="Y52" s="127" t="s">
        <v>175</v>
      </c>
      <c r="Z52" s="129"/>
      <c r="AA52" s="130" t="s">
        <v>149</v>
      </c>
      <c r="AC52" s="109" t="s">
        <v>284</v>
      </c>
      <c r="AD52" s="110" t="s">
        <v>311</v>
      </c>
      <c r="AE52" s="89" t="str">
        <f>LEFT(PF[[#This Row],[zrodlo]],6)</f>
        <v>512811</v>
      </c>
    </row>
    <row r="53" spans="23:31" x14ac:dyDescent="0.2">
      <c r="W53" s="126" t="s">
        <v>176</v>
      </c>
      <c r="X53" s="127" t="s">
        <v>287</v>
      </c>
      <c r="Y53" s="127" t="s">
        <v>177</v>
      </c>
      <c r="Z53" s="129"/>
      <c r="AA53" s="130" t="s">
        <v>149</v>
      </c>
      <c r="AC53" s="109" t="s">
        <v>285</v>
      </c>
      <c r="AD53" s="110" t="s">
        <v>311</v>
      </c>
      <c r="AE53" s="89" t="str">
        <f>LEFT(PF[[#This Row],[zrodlo]],6)</f>
        <v>512812</v>
      </c>
    </row>
    <row r="54" spans="23:31" x14ac:dyDescent="0.2">
      <c r="W54" s="126" t="s">
        <v>178</v>
      </c>
      <c r="X54" s="127" t="s">
        <v>288</v>
      </c>
      <c r="Y54" s="127" t="s">
        <v>179</v>
      </c>
      <c r="Z54" s="129"/>
      <c r="AA54" s="130" t="s">
        <v>149</v>
      </c>
      <c r="AC54" s="109" t="s">
        <v>286</v>
      </c>
      <c r="AD54" s="110" t="s">
        <v>311</v>
      </c>
      <c r="AE54" s="89" t="str">
        <f>LEFT(PF[[#This Row],[zrodlo]],6)</f>
        <v>512813</v>
      </c>
    </row>
    <row r="55" spans="23:31" x14ac:dyDescent="0.2">
      <c r="W55" s="126" t="s">
        <v>180</v>
      </c>
      <c r="X55" s="127" t="s">
        <v>289</v>
      </c>
      <c r="Y55" s="127" t="s">
        <v>181</v>
      </c>
      <c r="Z55" s="129"/>
      <c r="AA55" s="130" t="s">
        <v>149</v>
      </c>
      <c r="AC55" s="109" t="s">
        <v>242</v>
      </c>
      <c r="AD55" s="110" t="s">
        <v>311</v>
      </c>
      <c r="AE55" s="89" t="str">
        <f>LEFT(PF[[#This Row],[zrodlo]],6)</f>
        <v>512814</v>
      </c>
    </row>
    <row r="56" spans="23:31" x14ac:dyDescent="0.2">
      <c r="W56" s="126" t="s">
        <v>182</v>
      </c>
      <c r="X56" s="127" t="s">
        <v>290</v>
      </c>
      <c r="Y56" s="127" t="s">
        <v>183</v>
      </c>
      <c r="Z56" s="129"/>
      <c r="AA56" s="130" t="s">
        <v>149</v>
      </c>
      <c r="AC56" s="109" t="s">
        <v>287</v>
      </c>
      <c r="AD56" s="110" t="s">
        <v>311</v>
      </c>
      <c r="AE56" s="89" t="str">
        <f>LEFT(PF[[#This Row],[zrodlo]],6)</f>
        <v>512815</v>
      </c>
    </row>
    <row r="57" spans="23:31" x14ac:dyDescent="0.2">
      <c r="W57" s="131" t="s">
        <v>184</v>
      </c>
      <c r="X57" s="127" t="s">
        <v>344</v>
      </c>
      <c r="Y57" s="127" t="s">
        <v>240</v>
      </c>
      <c r="Z57" s="129"/>
      <c r="AA57" s="130" t="s">
        <v>149</v>
      </c>
      <c r="AC57" s="109" t="s">
        <v>288</v>
      </c>
      <c r="AD57" s="110" t="s">
        <v>311</v>
      </c>
      <c r="AE57" s="89" t="str">
        <f>LEFT(PF[[#This Row],[zrodlo]],6)</f>
        <v>512816</v>
      </c>
    </row>
    <row r="58" spans="23:31" x14ac:dyDescent="0.2">
      <c r="W58" s="126" t="s">
        <v>185</v>
      </c>
      <c r="X58" s="127" t="s">
        <v>291</v>
      </c>
      <c r="Y58" s="127" t="s">
        <v>186</v>
      </c>
      <c r="Z58" s="127" t="s">
        <v>187</v>
      </c>
      <c r="AA58" s="128" t="s">
        <v>56</v>
      </c>
      <c r="AC58" s="109" t="s">
        <v>289</v>
      </c>
      <c r="AD58" s="110" t="s">
        <v>311</v>
      </c>
      <c r="AE58" s="89" t="str">
        <f>LEFT(PF[[#This Row],[zrodlo]],6)</f>
        <v>512817</v>
      </c>
    </row>
    <row r="59" spans="23:31" x14ac:dyDescent="0.2">
      <c r="W59" s="126" t="s">
        <v>188</v>
      </c>
      <c r="X59" s="127" t="s">
        <v>292</v>
      </c>
      <c r="Y59" s="127" t="s">
        <v>189</v>
      </c>
      <c r="Z59" s="127" t="s">
        <v>190</v>
      </c>
      <c r="AA59" s="128" t="s">
        <v>56</v>
      </c>
      <c r="AC59" s="109" t="s">
        <v>290</v>
      </c>
      <c r="AD59" s="110" t="s">
        <v>311</v>
      </c>
      <c r="AE59" s="89" t="str">
        <f>LEFT(PF[[#This Row],[zrodlo]],6)</f>
        <v>512819</v>
      </c>
    </row>
    <row r="60" spans="23:31" x14ac:dyDescent="0.2">
      <c r="W60" s="126" t="s">
        <v>191</v>
      </c>
      <c r="X60" s="127" t="s">
        <v>293</v>
      </c>
      <c r="Y60" s="127" t="s">
        <v>192</v>
      </c>
      <c r="Z60" s="127" t="s">
        <v>193</v>
      </c>
      <c r="AA60" s="128" t="s">
        <v>56</v>
      </c>
      <c r="AC60" s="109" t="s">
        <v>291</v>
      </c>
      <c r="AD60" s="109" t="s">
        <v>56</v>
      </c>
      <c r="AE60" s="89" t="str">
        <f>LEFT(PF[[#This Row],[zrodlo]],6)</f>
        <v>518200</v>
      </c>
    </row>
    <row r="61" spans="23:31" x14ac:dyDescent="0.2">
      <c r="W61" s="126" t="s">
        <v>194</v>
      </c>
      <c r="X61" s="127" t="s">
        <v>294</v>
      </c>
      <c r="Y61" s="127" t="s">
        <v>195</v>
      </c>
      <c r="Z61" s="127" t="s">
        <v>196</v>
      </c>
      <c r="AA61" s="128" t="s">
        <v>197</v>
      </c>
      <c r="AC61" s="109" t="s">
        <v>292</v>
      </c>
      <c r="AD61" s="109" t="s">
        <v>56</v>
      </c>
      <c r="AE61" s="89" t="str">
        <f>LEFT(PF[[#This Row],[zrodlo]],6)</f>
        <v>518320</v>
      </c>
    </row>
    <row r="62" spans="23:31" x14ac:dyDescent="0.2">
      <c r="W62" s="126" t="s">
        <v>198</v>
      </c>
      <c r="X62" s="127" t="s">
        <v>295</v>
      </c>
      <c r="Y62" s="127" t="s">
        <v>199</v>
      </c>
      <c r="Z62" s="127" t="s">
        <v>200</v>
      </c>
      <c r="AA62" s="128" t="s">
        <v>201</v>
      </c>
      <c r="AC62" s="109" t="s">
        <v>293</v>
      </c>
      <c r="AD62" s="109" t="s">
        <v>56</v>
      </c>
      <c r="AE62" s="89" t="str">
        <f>LEFT(PF[[#This Row],[zrodlo]],6)</f>
        <v>518650</v>
      </c>
    </row>
    <row r="63" spans="23:31" x14ac:dyDescent="0.2">
      <c r="W63" s="126">
        <v>519204</v>
      </c>
      <c r="X63" s="127" t="s">
        <v>296</v>
      </c>
      <c r="Y63" s="127" t="s">
        <v>202</v>
      </c>
      <c r="Z63" s="127" t="s">
        <v>203</v>
      </c>
      <c r="AA63" s="128" t="s">
        <v>56</v>
      </c>
      <c r="AC63" s="109" t="s">
        <v>294</v>
      </c>
      <c r="AD63" s="109" t="s">
        <v>197</v>
      </c>
      <c r="AE63" s="89" t="str">
        <f>LEFT(PF[[#This Row],[zrodlo]],6)</f>
        <v>519200</v>
      </c>
    </row>
    <row r="64" spans="23:31" x14ac:dyDescent="0.2">
      <c r="W64" s="126" t="s">
        <v>204</v>
      </c>
      <c r="X64" s="127" t="s">
        <v>297</v>
      </c>
      <c r="Y64" s="127" t="s">
        <v>205</v>
      </c>
      <c r="Z64" s="127" t="s">
        <v>206</v>
      </c>
      <c r="AA64" s="128" t="s">
        <v>56</v>
      </c>
      <c r="AC64" s="109" t="s">
        <v>295</v>
      </c>
      <c r="AD64" s="109" t="s">
        <v>201</v>
      </c>
      <c r="AE64" s="89" t="str">
        <f>LEFT(PF[[#This Row],[zrodlo]],6)</f>
        <v>519203</v>
      </c>
    </row>
    <row r="65" spans="23:31" x14ac:dyDescent="0.2">
      <c r="W65" s="131" t="s">
        <v>207</v>
      </c>
      <c r="X65" s="127" t="s">
        <v>343</v>
      </c>
      <c r="Y65" s="127" t="s">
        <v>240</v>
      </c>
      <c r="Z65" s="129"/>
      <c r="AA65" s="130"/>
      <c r="AC65" s="109" t="s">
        <v>296</v>
      </c>
      <c r="AD65" s="109" t="s">
        <v>56</v>
      </c>
      <c r="AE65" s="89" t="str">
        <f>LEFT(PF[[#This Row],[zrodlo]],6)</f>
        <v>519204</v>
      </c>
    </row>
    <row r="66" spans="23:31" x14ac:dyDescent="0.2">
      <c r="W66" s="126" t="s">
        <v>208</v>
      </c>
      <c r="X66" s="127" t="s">
        <v>298</v>
      </c>
      <c r="Y66" s="127" t="s">
        <v>209</v>
      </c>
      <c r="Z66" s="127" t="s">
        <v>210</v>
      </c>
      <c r="AA66" s="128" t="s">
        <v>56</v>
      </c>
      <c r="AC66" s="109" t="s">
        <v>297</v>
      </c>
      <c r="AD66" s="109" t="s">
        <v>56</v>
      </c>
      <c r="AE66" s="89" t="str">
        <f>LEFT(PF[[#This Row],[zrodlo]],6)</f>
        <v>519664</v>
      </c>
    </row>
    <row r="67" spans="23:31" x14ac:dyDescent="0.2">
      <c r="W67" s="126" t="s">
        <v>211</v>
      </c>
      <c r="X67" s="127" t="s">
        <v>299</v>
      </c>
      <c r="Y67" s="127" t="s">
        <v>212</v>
      </c>
      <c r="Z67" s="127" t="s">
        <v>213</v>
      </c>
      <c r="AA67" s="128" t="s">
        <v>310</v>
      </c>
      <c r="AC67" s="109" t="s">
        <v>298</v>
      </c>
      <c r="AD67" s="109" t="s">
        <v>56</v>
      </c>
      <c r="AE67" s="89" t="str">
        <f>LEFT(PF[[#This Row],[zrodlo]],6)</f>
        <v>555100</v>
      </c>
    </row>
    <row r="68" spans="23:31" x14ac:dyDescent="0.2">
      <c r="W68" s="126" t="s">
        <v>214</v>
      </c>
      <c r="X68" s="127" t="s">
        <v>300</v>
      </c>
      <c r="Y68" s="127" t="s">
        <v>215</v>
      </c>
      <c r="Z68" s="127" t="s">
        <v>216</v>
      </c>
      <c r="AA68" s="128" t="s">
        <v>97</v>
      </c>
      <c r="AC68" s="109" t="s">
        <v>299</v>
      </c>
      <c r="AD68" s="109" t="s">
        <v>310</v>
      </c>
      <c r="AE68" s="89" t="str">
        <f>LEFT(PF[[#This Row],[zrodlo]],6)</f>
        <v>555101</v>
      </c>
    </row>
    <row r="69" spans="23:31" x14ac:dyDescent="0.2">
      <c r="W69" s="126" t="s">
        <v>217</v>
      </c>
      <c r="X69" s="127" t="s">
        <v>301</v>
      </c>
      <c r="Y69" s="127" t="s">
        <v>218</v>
      </c>
      <c r="Z69" s="127" t="s">
        <v>96</v>
      </c>
      <c r="AA69" s="128" t="s">
        <v>56</v>
      </c>
      <c r="AC69" s="109" t="s">
        <v>300</v>
      </c>
      <c r="AD69" s="109" t="s">
        <v>97</v>
      </c>
      <c r="AE69" s="89" t="str">
        <f>LEFT(PF[[#This Row],[zrodlo]],6)</f>
        <v>555102</v>
      </c>
    </row>
    <row r="70" spans="23:31" x14ac:dyDescent="0.2">
      <c r="W70" s="126">
        <v>555104</v>
      </c>
      <c r="X70" s="127" t="s">
        <v>302</v>
      </c>
      <c r="Y70" s="127" t="s">
        <v>219</v>
      </c>
      <c r="Z70" s="127"/>
      <c r="AA70" s="128" t="s">
        <v>56</v>
      </c>
      <c r="AC70" s="109" t="s">
        <v>301</v>
      </c>
      <c r="AD70" s="109" t="s">
        <v>56</v>
      </c>
      <c r="AE70" s="89" t="str">
        <f>LEFT(PF[[#This Row],[zrodlo]],6)</f>
        <v>555103</v>
      </c>
    </row>
    <row r="71" spans="23:31" x14ac:dyDescent="0.2">
      <c r="W71" s="126">
        <v>555660</v>
      </c>
      <c r="X71" s="127" t="s">
        <v>303</v>
      </c>
      <c r="Y71" s="127" t="s">
        <v>220</v>
      </c>
      <c r="Z71" s="127" t="s">
        <v>221</v>
      </c>
      <c r="AA71" s="128" t="s">
        <v>310</v>
      </c>
      <c r="AC71" s="109" t="s">
        <v>302</v>
      </c>
      <c r="AD71" s="109" t="s">
        <v>56</v>
      </c>
      <c r="AE71" s="89" t="str">
        <f>LEFT(PF[[#This Row],[zrodlo]],6)</f>
        <v>555104</v>
      </c>
    </row>
    <row r="72" spans="23:31" x14ac:dyDescent="0.2">
      <c r="W72" s="126" t="s">
        <v>222</v>
      </c>
      <c r="X72" s="127" t="s">
        <v>304</v>
      </c>
      <c r="Y72" s="127" t="s">
        <v>223</v>
      </c>
      <c r="Z72" s="127" t="s">
        <v>224</v>
      </c>
      <c r="AA72" s="128" t="s">
        <v>56</v>
      </c>
      <c r="AC72" s="109" t="s">
        <v>303</v>
      </c>
      <c r="AD72" s="109" t="s">
        <v>310</v>
      </c>
      <c r="AE72" s="89" t="str">
        <f>LEFT(PF[[#This Row],[zrodlo]],6)</f>
        <v>555660</v>
      </c>
    </row>
    <row r="73" spans="23:31" x14ac:dyDescent="0.2">
      <c r="W73" s="126" t="s">
        <v>225</v>
      </c>
      <c r="X73" s="127" t="s">
        <v>305</v>
      </c>
      <c r="Y73" s="127" t="s">
        <v>226</v>
      </c>
      <c r="Z73" s="127" t="s">
        <v>227</v>
      </c>
      <c r="AA73" s="128" t="s">
        <v>56</v>
      </c>
      <c r="AC73" s="109" t="s">
        <v>304</v>
      </c>
      <c r="AD73" s="109" t="s">
        <v>56</v>
      </c>
      <c r="AE73" s="89" t="str">
        <f>LEFT(PF[[#This Row],[zrodlo]],6)</f>
        <v>555661</v>
      </c>
    </row>
    <row r="74" spans="23:31" x14ac:dyDescent="0.2">
      <c r="W74" s="126" t="s">
        <v>228</v>
      </c>
      <c r="X74" s="127" t="s">
        <v>306</v>
      </c>
      <c r="Y74" s="127" t="s">
        <v>229</v>
      </c>
      <c r="Z74" s="127" t="s">
        <v>230</v>
      </c>
      <c r="AA74" s="128" t="s">
        <v>56</v>
      </c>
      <c r="AC74" s="109" t="s">
        <v>305</v>
      </c>
      <c r="AD74" s="109" t="s">
        <v>56</v>
      </c>
      <c r="AE74" s="89" t="str">
        <f>LEFT(PF[[#This Row],[zrodlo]],6)</f>
        <v>555662</v>
      </c>
    </row>
    <row r="75" spans="23:31" x14ac:dyDescent="0.2">
      <c r="W75" s="126" t="s">
        <v>231</v>
      </c>
      <c r="X75" s="127" t="s">
        <v>307</v>
      </c>
      <c r="Y75" s="127" t="s">
        <v>232</v>
      </c>
      <c r="Z75" s="127" t="s">
        <v>233</v>
      </c>
      <c r="AA75" s="128" t="s">
        <v>310</v>
      </c>
      <c r="AC75" s="109" t="s">
        <v>306</v>
      </c>
      <c r="AD75" s="109" t="s">
        <v>56</v>
      </c>
      <c r="AE75" s="89" t="str">
        <f>LEFT(PF[[#This Row],[zrodlo]],6)</f>
        <v>555663</v>
      </c>
    </row>
    <row r="76" spans="23:31" x14ac:dyDescent="0.2">
      <c r="W76" s="126" t="s">
        <v>234</v>
      </c>
      <c r="X76" s="127" t="s">
        <v>308</v>
      </c>
      <c r="Y76" s="127" t="s">
        <v>235</v>
      </c>
      <c r="Z76" s="127" t="s">
        <v>236</v>
      </c>
      <c r="AA76" s="128" t="s">
        <v>310</v>
      </c>
      <c r="AC76" s="109" t="s">
        <v>307</v>
      </c>
      <c r="AD76" s="109" t="s">
        <v>310</v>
      </c>
      <c r="AE76" s="89" t="str">
        <f>LEFT(PF[[#This Row],[zrodlo]],6)</f>
        <v>555670</v>
      </c>
    </row>
    <row r="77" spans="23:31" x14ac:dyDescent="0.2">
      <c r="W77" s="131" t="s">
        <v>237</v>
      </c>
      <c r="X77" s="127" t="s">
        <v>342</v>
      </c>
      <c r="Y77" s="127" t="s">
        <v>240</v>
      </c>
      <c r="Z77" s="129"/>
      <c r="AA77" s="130"/>
      <c r="AC77" s="109" t="s">
        <v>308</v>
      </c>
      <c r="AD77" s="109" t="s">
        <v>310</v>
      </c>
      <c r="AE77" s="89" t="str">
        <f>LEFT(PF[[#This Row],[zrodlo]],6)</f>
        <v>555671</v>
      </c>
    </row>
    <row r="78" spans="23:31" x14ac:dyDescent="0.2">
      <c r="W78" s="132">
        <v>802000</v>
      </c>
      <c r="X78" s="133" t="s">
        <v>309</v>
      </c>
      <c r="Y78" s="133" t="s">
        <v>238</v>
      </c>
      <c r="Z78" s="133" t="s">
        <v>239</v>
      </c>
      <c r="AA78" s="134" t="s">
        <v>310</v>
      </c>
      <c r="AC78" s="111" t="s">
        <v>309</v>
      </c>
      <c r="AD78" s="111" t="s">
        <v>310</v>
      </c>
      <c r="AE78" s="89" t="str">
        <f>LEFT(PF[[#This Row],[zrodlo]],6)</f>
        <v>802000</v>
      </c>
    </row>
  </sheetData>
  <sheetProtection password="B907" sheet="1" objects="1" scenarios="1" formatCells="0" formatColumns="0" formatRows="0" insertColumns="0" insertRows="0" insertHyperlinks="0" deleteColumns="0" deleteRows="0" sort="0" autoFilter="0" pivotTables="0"/>
  <sortState ref="AB2:AD78">
    <sortCondition ref="AC2:AC78"/>
  </sortState>
  <dataConsolidate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Zapotrrzebowanie</vt:lpstr>
      <vt:lpstr>dane</vt:lpstr>
      <vt:lpstr>Branzysta</vt:lpstr>
      <vt:lpstr>dzial_merytoryczny</vt:lpstr>
      <vt:lpstr>dzial_realizujacy</vt:lpstr>
      <vt:lpstr>kategoria_zakupowa</vt:lpstr>
      <vt:lpstr>Zapotrrzebowanie!Obszar_wydruku</vt:lpstr>
      <vt:lpstr>zrodlo_finansowania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Uniwersytet Medyczny</dc:creator>
  <cp:lastModifiedBy>Emilia</cp:lastModifiedBy>
  <cp:lastPrinted>2019-05-27T12:17:39Z</cp:lastPrinted>
  <dcterms:created xsi:type="dcterms:W3CDTF">2012-11-20T08:42:49Z</dcterms:created>
  <dcterms:modified xsi:type="dcterms:W3CDTF">2019-05-27T12:24:00Z</dcterms:modified>
</cp:coreProperties>
</file>